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3395" windowHeight="7740" tabRatio="896"/>
  </bookViews>
  <sheets>
    <sheet name="C.2" sheetId="20" r:id="rId1"/>
    <sheet name="C.3" sheetId="21" r:id="rId2"/>
    <sheet name="C.4" sheetId="22" r:id="rId3"/>
    <sheet name="C.3.1" sheetId="9" r:id="rId4"/>
    <sheet name="C.4.1" sheetId="10" r:id="rId5"/>
    <sheet name="C.3.2" sheetId="11" r:id="rId6"/>
    <sheet name="C.4.2" sheetId="12" r:id="rId7"/>
    <sheet name="C.3.3" sheetId="13" r:id="rId8"/>
    <sheet name="C.4.3" sheetId="14" r:id="rId9"/>
    <sheet name="C.3.4" sheetId="15" r:id="rId10"/>
    <sheet name="C.4.4" sheetId="16" r:id="rId11"/>
    <sheet name="C.3.5" sheetId="17" r:id="rId12"/>
    <sheet name="C.4.5" sheetId="18" r:id="rId13"/>
    <sheet name="B.1" sheetId="1" r:id="rId14"/>
    <sheet name="B.2" sheetId="2" r:id="rId15"/>
    <sheet name="B.2.1" sheetId="3" r:id="rId16"/>
    <sheet name="B.2.2" sheetId="4" r:id="rId17"/>
    <sheet name="B.2.3" sheetId="5" r:id="rId18"/>
    <sheet name="B.2.4" sheetId="6" r:id="rId19"/>
    <sheet name="B.2.5" sheetId="7" r:id="rId20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</definedNames>
  <calcPr calcId="145621"/>
</workbook>
</file>

<file path=xl/calcChain.xml><?xml version="1.0" encoding="utf-8"?>
<calcChain xmlns="http://schemas.openxmlformats.org/spreadsheetml/2006/main">
  <c r="I16" i="22" l="1"/>
  <c r="E16" i="22"/>
  <c r="K16" i="22"/>
  <c r="J16" i="22"/>
  <c r="H16" i="22"/>
  <c r="G16" i="22"/>
  <c r="F16" i="22"/>
  <c r="D16" i="22"/>
  <c r="C16" i="22"/>
  <c r="J8" i="22"/>
  <c r="H8" i="22"/>
  <c r="F8" i="22"/>
  <c r="D8" i="22"/>
  <c r="K8" i="22"/>
  <c r="I8" i="22"/>
  <c r="G8" i="22"/>
  <c r="E8" i="22"/>
  <c r="C8" i="22"/>
  <c r="K4" i="22"/>
  <c r="K26" i="22" s="1"/>
  <c r="G4" i="22"/>
  <c r="G26" i="22" s="1"/>
  <c r="C4" i="22"/>
  <c r="C26" i="22" s="1"/>
  <c r="J4" i="22"/>
  <c r="J26" i="22" s="1"/>
  <c r="H4" i="22"/>
  <c r="H26" i="22" s="1"/>
  <c r="F4" i="22"/>
  <c r="F26" i="22" s="1"/>
  <c r="D4" i="22"/>
  <c r="D26" i="22" s="1"/>
  <c r="I4" i="22"/>
  <c r="E4" i="22"/>
  <c r="E26" i="22" s="1"/>
  <c r="Z20" i="21"/>
  <c r="Z19" i="21"/>
  <c r="Z18" i="21"/>
  <c r="Z17" i="21"/>
  <c r="Z16" i="21"/>
  <c r="Z15" i="21"/>
  <c r="Z14" i="21"/>
  <c r="Z13" i="21"/>
  <c r="Z12" i="21"/>
  <c r="Z11" i="21"/>
  <c r="Z10" i="21"/>
  <c r="Z9" i="21"/>
  <c r="Z8" i="21"/>
  <c r="Z7" i="21"/>
  <c r="Z6" i="21"/>
  <c r="Z5" i="21"/>
  <c r="K19" i="21"/>
  <c r="J19" i="21"/>
  <c r="I19" i="21"/>
  <c r="H19" i="21"/>
  <c r="G19" i="21"/>
  <c r="F19" i="21"/>
  <c r="E19" i="21"/>
  <c r="D19" i="21"/>
  <c r="C19" i="21"/>
  <c r="Z4" i="21"/>
  <c r="J4" i="20"/>
  <c r="F4" i="20"/>
  <c r="K4" i="20"/>
  <c r="G4" i="20"/>
  <c r="C4" i="20"/>
  <c r="K15" i="20"/>
  <c r="J15" i="20"/>
  <c r="I15" i="20"/>
  <c r="H15" i="20"/>
  <c r="G15" i="20"/>
  <c r="F15" i="20"/>
  <c r="E15" i="20"/>
  <c r="D15" i="20"/>
  <c r="C15" i="20"/>
  <c r="I4" i="20"/>
  <c r="E4" i="20"/>
  <c r="J16" i="18"/>
  <c r="K16" i="18"/>
  <c r="I16" i="18"/>
  <c r="G16" i="18"/>
  <c r="E16" i="18"/>
  <c r="C16" i="18"/>
  <c r="H16" i="18"/>
  <c r="F16" i="18"/>
  <c r="D16" i="18"/>
  <c r="J8" i="18"/>
  <c r="H8" i="18"/>
  <c r="F8" i="18"/>
  <c r="D8" i="18"/>
  <c r="K8" i="18"/>
  <c r="I8" i="18"/>
  <c r="G8" i="18"/>
  <c r="E8" i="18"/>
  <c r="C8" i="18"/>
  <c r="K4" i="18"/>
  <c r="K26" i="18" s="1"/>
  <c r="G4" i="18"/>
  <c r="G26" i="18" s="1"/>
  <c r="C4" i="18"/>
  <c r="C26" i="18" s="1"/>
  <c r="J4" i="18"/>
  <c r="J26" i="18" s="1"/>
  <c r="H4" i="18"/>
  <c r="H26" i="18" s="1"/>
  <c r="F4" i="18"/>
  <c r="F26" i="18" s="1"/>
  <c r="D4" i="18"/>
  <c r="D26" i="18" s="1"/>
  <c r="I4" i="18"/>
  <c r="E4" i="18"/>
  <c r="E26" i="18" s="1"/>
  <c r="Z20" i="17"/>
  <c r="Z19" i="17"/>
  <c r="H19" i="17"/>
  <c r="D19" i="17"/>
  <c r="Z18" i="17"/>
  <c r="Z17" i="17"/>
  <c r="Z16" i="17"/>
  <c r="Z15" i="17"/>
  <c r="Z14" i="17"/>
  <c r="Z13" i="17"/>
  <c r="Z12" i="17"/>
  <c r="Z11" i="17"/>
  <c r="Z10" i="17"/>
  <c r="Z9" i="17"/>
  <c r="Z8" i="17"/>
  <c r="Z7" i="17"/>
  <c r="Z6" i="17"/>
  <c r="Z5" i="17"/>
  <c r="K19" i="17"/>
  <c r="J19" i="17"/>
  <c r="I19" i="17"/>
  <c r="G19" i="17"/>
  <c r="F19" i="17"/>
  <c r="E19" i="17"/>
  <c r="C19" i="17"/>
  <c r="Z4" i="17"/>
  <c r="H16" i="16"/>
  <c r="D16" i="16"/>
  <c r="K16" i="16"/>
  <c r="I16" i="16"/>
  <c r="G16" i="16"/>
  <c r="E16" i="16"/>
  <c r="C16" i="16"/>
  <c r="J16" i="16"/>
  <c r="F16" i="16"/>
  <c r="J8" i="16"/>
  <c r="H8" i="16"/>
  <c r="F8" i="16"/>
  <c r="D8" i="16"/>
  <c r="K8" i="16"/>
  <c r="I8" i="16"/>
  <c r="G8" i="16"/>
  <c r="E8" i="16"/>
  <c r="C8" i="16"/>
  <c r="K4" i="16"/>
  <c r="K26" i="16" s="1"/>
  <c r="G4" i="16"/>
  <c r="G26" i="16" s="1"/>
  <c r="C4" i="16"/>
  <c r="C26" i="16" s="1"/>
  <c r="J4" i="16"/>
  <c r="J26" i="16" s="1"/>
  <c r="H4" i="16"/>
  <c r="F4" i="16"/>
  <c r="F26" i="16" s="1"/>
  <c r="D4" i="16"/>
  <c r="I4" i="16"/>
  <c r="E4" i="16"/>
  <c r="Z20" i="15"/>
  <c r="Z19" i="15"/>
  <c r="Z18" i="15"/>
  <c r="Z17" i="15"/>
  <c r="Z16" i="15"/>
  <c r="Z15" i="15"/>
  <c r="Z14" i="15"/>
  <c r="Z13" i="15"/>
  <c r="Z12" i="15"/>
  <c r="Z11" i="15"/>
  <c r="Z10" i="15"/>
  <c r="Z9" i="15"/>
  <c r="Z8" i="15"/>
  <c r="Z7" i="15"/>
  <c r="Z6" i="15"/>
  <c r="Z5" i="15"/>
  <c r="K19" i="15"/>
  <c r="J19" i="15"/>
  <c r="I19" i="15"/>
  <c r="H19" i="15"/>
  <c r="G19" i="15"/>
  <c r="F19" i="15"/>
  <c r="E19" i="15"/>
  <c r="D19" i="15"/>
  <c r="C19" i="15"/>
  <c r="Z4" i="15"/>
  <c r="K16" i="14"/>
  <c r="G16" i="14"/>
  <c r="C16" i="14"/>
  <c r="J16" i="14"/>
  <c r="H16" i="14"/>
  <c r="F16" i="14"/>
  <c r="D16" i="14"/>
  <c r="I16" i="14"/>
  <c r="E16" i="14"/>
  <c r="K8" i="14"/>
  <c r="H8" i="14"/>
  <c r="G8" i="14"/>
  <c r="D8" i="14"/>
  <c r="C8" i="14"/>
  <c r="J8" i="14"/>
  <c r="I8" i="14"/>
  <c r="F8" i="14"/>
  <c r="E8" i="14"/>
  <c r="J4" i="14"/>
  <c r="F4" i="14"/>
  <c r="K4" i="14"/>
  <c r="K26" i="14" s="1"/>
  <c r="H4" i="14"/>
  <c r="G4" i="14"/>
  <c r="G26" i="14" s="1"/>
  <c r="D4" i="14"/>
  <c r="C4" i="14"/>
  <c r="C26" i="14" s="1"/>
  <c r="I4" i="14"/>
  <c r="I26" i="14" s="1"/>
  <c r="E4" i="14"/>
  <c r="E26" i="14" s="1"/>
  <c r="Z20" i="13"/>
  <c r="Z19" i="13"/>
  <c r="Z18" i="13"/>
  <c r="Z17" i="13"/>
  <c r="Z16" i="13"/>
  <c r="Z15" i="13"/>
  <c r="Z14" i="13"/>
  <c r="Z13" i="13"/>
  <c r="Z12" i="13"/>
  <c r="Z11" i="13"/>
  <c r="Z10" i="13"/>
  <c r="Z9" i="13"/>
  <c r="Z8" i="13"/>
  <c r="Z7" i="13"/>
  <c r="Z6" i="13"/>
  <c r="Z5" i="13"/>
  <c r="Z4" i="13"/>
  <c r="K19" i="13"/>
  <c r="J19" i="13"/>
  <c r="I19" i="13"/>
  <c r="H19" i="13"/>
  <c r="G19" i="13"/>
  <c r="F19" i="13"/>
  <c r="E19" i="13"/>
  <c r="D19" i="13"/>
  <c r="C19" i="13"/>
  <c r="K16" i="12"/>
  <c r="J16" i="12"/>
  <c r="I16" i="12"/>
  <c r="G16" i="12"/>
  <c r="F16" i="12"/>
  <c r="E16" i="12"/>
  <c r="C16" i="12"/>
  <c r="H16" i="12"/>
  <c r="D16" i="12"/>
  <c r="K8" i="12"/>
  <c r="J8" i="12"/>
  <c r="H8" i="12"/>
  <c r="G8" i="12"/>
  <c r="F8" i="12"/>
  <c r="D8" i="12"/>
  <c r="C8" i="12"/>
  <c r="I8" i="12"/>
  <c r="E8" i="12"/>
  <c r="K4" i="12"/>
  <c r="K26" i="12" s="1"/>
  <c r="J4" i="12"/>
  <c r="H4" i="12"/>
  <c r="H26" i="12" s="1"/>
  <c r="G4" i="12"/>
  <c r="G26" i="12" s="1"/>
  <c r="F4" i="12"/>
  <c r="D4" i="12"/>
  <c r="D26" i="12" s="1"/>
  <c r="C4" i="12"/>
  <c r="C26" i="12" s="1"/>
  <c r="I4" i="12"/>
  <c r="I26" i="12" s="1"/>
  <c r="E4" i="12"/>
  <c r="E26" i="12" s="1"/>
  <c r="Z20" i="11"/>
  <c r="Z19" i="11"/>
  <c r="Z18" i="11"/>
  <c r="Z17" i="11"/>
  <c r="Z16" i="11"/>
  <c r="Z15" i="11"/>
  <c r="Z14" i="11"/>
  <c r="Z13" i="11"/>
  <c r="Z12" i="11"/>
  <c r="Z11" i="11"/>
  <c r="Z10" i="11"/>
  <c r="Z9" i="11"/>
  <c r="Z8" i="11"/>
  <c r="Z7" i="11"/>
  <c r="Z6" i="11"/>
  <c r="Z5" i="11"/>
  <c r="K19" i="11"/>
  <c r="J19" i="11"/>
  <c r="I19" i="11"/>
  <c r="H19" i="11"/>
  <c r="G19" i="11"/>
  <c r="F19" i="11"/>
  <c r="E19" i="11"/>
  <c r="D19" i="11"/>
  <c r="C19" i="11"/>
  <c r="Z4" i="11"/>
  <c r="J16" i="10"/>
  <c r="F16" i="10"/>
  <c r="K16" i="10"/>
  <c r="G16" i="10"/>
  <c r="C16" i="10"/>
  <c r="H16" i="10"/>
  <c r="D16" i="10"/>
  <c r="I16" i="10"/>
  <c r="E16" i="10"/>
  <c r="H8" i="10"/>
  <c r="D8" i="10"/>
  <c r="K8" i="10"/>
  <c r="J8" i="10"/>
  <c r="I8" i="10"/>
  <c r="G8" i="10"/>
  <c r="F8" i="10"/>
  <c r="E8" i="10"/>
  <c r="C8" i="10"/>
  <c r="K4" i="10"/>
  <c r="K26" i="10" s="1"/>
  <c r="G4" i="10"/>
  <c r="G26" i="10" s="1"/>
  <c r="C4" i="10"/>
  <c r="C26" i="10" s="1"/>
  <c r="H4" i="10"/>
  <c r="H26" i="10" s="1"/>
  <c r="D4" i="10"/>
  <c r="D26" i="10" s="1"/>
  <c r="J4" i="10"/>
  <c r="J26" i="10" s="1"/>
  <c r="I4" i="10"/>
  <c r="I26" i="10" s="1"/>
  <c r="F4" i="10"/>
  <c r="F26" i="10" s="1"/>
  <c r="E4" i="10"/>
  <c r="E26" i="10" s="1"/>
  <c r="Z20" i="9"/>
  <c r="Z19" i="9"/>
  <c r="Z18" i="9"/>
  <c r="Z17" i="9"/>
  <c r="Z16" i="9"/>
  <c r="Z15" i="9"/>
  <c r="Z14" i="9"/>
  <c r="Z13" i="9"/>
  <c r="Z12" i="9"/>
  <c r="Z11" i="9"/>
  <c r="Z10" i="9"/>
  <c r="Z9" i="9"/>
  <c r="Z8" i="9"/>
  <c r="Z7" i="9"/>
  <c r="Z6" i="9"/>
  <c r="Z5" i="9"/>
  <c r="K19" i="9"/>
  <c r="J19" i="9"/>
  <c r="I19" i="9"/>
  <c r="H19" i="9"/>
  <c r="G19" i="9"/>
  <c r="F19" i="9"/>
  <c r="E19" i="9"/>
  <c r="D19" i="9"/>
  <c r="C19" i="9"/>
  <c r="Z4" i="9"/>
  <c r="M81" i="7"/>
  <c r="L81" i="7"/>
  <c r="K81" i="7"/>
  <c r="J81" i="7"/>
  <c r="I81" i="7"/>
  <c r="H81" i="7"/>
  <c r="G81" i="7"/>
  <c r="F81" i="7"/>
  <c r="E81" i="7"/>
  <c r="M78" i="7"/>
  <c r="L78" i="7"/>
  <c r="K78" i="7"/>
  <c r="J78" i="7"/>
  <c r="I78" i="7"/>
  <c r="H78" i="7"/>
  <c r="G78" i="7"/>
  <c r="F78" i="7"/>
  <c r="E78" i="7"/>
  <c r="M77" i="7"/>
  <c r="L77" i="7"/>
  <c r="K77" i="7"/>
  <c r="J77" i="7"/>
  <c r="I77" i="7"/>
  <c r="H77" i="7"/>
  <c r="G77" i="7"/>
  <c r="F77" i="7"/>
  <c r="E77" i="7"/>
  <c r="M73" i="7"/>
  <c r="L73" i="7"/>
  <c r="K73" i="7"/>
  <c r="J73" i="7"/>
  <c r="I73" i="7"/>
  <c r="H73" i="7"/>
  <c r="G73" i="7"/>
  <c r="F73" i="7"/>
  <c r="E73" i="7"/>
  <c r="M68" i="7"/>
  <c r="M64" i="7" s="1"/>
  <c r="M51" i="7" s="1"/>
  <c r="L68" i="7"/>
  <c r="K68" i="7"/>
  <c r="J68" i="7"/>
  <c r="I68" i="7"/>
  <c r="H68" i="7"/>
  <c r="G68" i="7"/>
  <c r="F68" i="7"/>
  <c r="E68" i="7"/>
  <c r="M65" i="7"/>
  <c r="L65" i="7"/>
  <c r="K65" i="7"/>
  <c r="J65" i="7"/>
  <c r="I65" i="7"/>
  <c r="H65" i="7"/>
  <c r="G65" i="7"/>
  <c r="F65" i="7"/>
  <c r="E65" i="7"/>
  <c r="L64" i="7"/>
  <c r="K64" i="7"/>
  <c r="J64" i="7"/>
  <c r="I64" i="7"/>
  <c r="H64" i="7"/>
  <c r="G64" i="7"/>
  <c r="F64" i="7"/>
  <c r="E64" i="7"/>
  <c r="M59" i="7"/>
  <c r="L59" i="7"/>
  <c r="K59" i="7"/>
  <c r="J59" i="7"/>
  <c r="I59" i="7"/>
  <c r="H59" i="7"/>
  <c r="G59" i="7"/>
  <c r="F59" i="7"/>
  <c r="E59" i="7"/>
  <c r="M56" i="7"/>
  <c r="L56" i="7"/>
  <c r="K56" i="7"/>
  <c r="J56" i="7"/>
  <c r="I56" i="7"/>
  <c r="H56" i="7"/>
  <c r="G56" i="7"/>
  <c r="F56" i="7"/>
  <c r="E56" i="7"/>
  <c r="M53" i="7"/>
  <c r="L53" i="7"/>
  <c r="K53" i="7"/>
  <c r="J53" i="7"/>
  <c r="I53" i="7"/>
  <c r="H53" i="7"/>
  <c r="G53" i="7"/>
  <c r="F53" i="7"/>
  <c r="E53" i="7"/>
  <c r="M52" i="7"/>
  <c r="L52" i="7"/>
  <c r="K52" i="7"/>
  <c r="J52" i="7"/>
  <c r="I52" i="7"/>
  <c r="H52" i="7"/>
  <c r="G52" i="7"/>
  <c r="F52" i="7"/>
  <c r="E52" i="7"/>
  <c r="L51" i="7"/>
  <c r="K51" i="7"/>
  <c r="J51" i="7"/>
  <c r="I51" i="7"/>
  <c r="H51" i="7"/>
  <c r="G51" i="7"/>
  <c r="F51" i="7"/>
  <c r="E51" i="7"/>
  <c r="M47" i="7"/>
  <c r="L47" i="7"/>
  <c r="K47" i="7"/>
  <c r="J47" i="7"/>
  <c r="I47" i="7"/>
  <c r="H47" i="7"/>
  <c r="G47" i="7"/>
  <c r="F47" i="7"/>
  <c r="E47" i="7"/>
  <c r="J8" i="7"/>
  <c r="F8" i="7"/>
  <c r="M8" i="7"/>
  <c r="L8" i="7"/>
  <c r="K8" i="7"/>
  <c r="I8" i="7"/>
  <c r="H8" i="7"/>
  <c r="G8" i="7"/>
  <c r="E8" i="7"/>
  <c r="L5" i="7"/>
  <c r="L4" i="7" s="1"/>
  <c r="L92" i="7" s="1"/>
  <c r="H5" i="7"/>
  <c r="H4" i="7" s="1"/>
  <c r="H92" i="7" s="1"/>
  <c r="M5" i="7"/>
  <c r="M4" i="7" s="1"/>
  <c r="M92" i="7" s="1"/>
  <c r="K5" i="7"/>
  <c r="K4" i="7" s="1"/>
  <c r="K92" i="7" s="1"/>
  <c r="I5" i="7"/>
  <c r="I4" i="7" s="1"/>
  <c r="I92" i="7" s="1"/>
  <c r="G5" i="7"/>
  <c r="G4" i="7" s="1"/>
  <c r="G92" i="7" s="1"/>
  <c r="E5" i="7"/>
  <c r="E4" i="7" s="1"/>
  <c r="E92" i="7" s="1"/>
  <c r="J5" i="7"/>
  <c r="J4" i="7" s="1"/>
  <c r="J92" i="7" s="1"/>
  <c r="F5" i="7"/>
  <c r="F4" i="7" s="1"/>
  <c r="F92" i="7" s="1"/>
  <c r="K81" i="6"/>
  <c r="G81" i="6"/>
  <c r="L81" i="6"/>
  <c r="J81" i="6"/>
  <c r="H81" i="6"/>
  <c r="F81" i="6"/>
  <c r="M81" i="6"/>
  <c r="I81" i="6"/>
  <c r="E81" i="6"/>
  <c r="J78" i="6"/>
  <c r="J77" i="6" s="1"/>
  <c r="F78" i="6"/>
  <c r="F77" i="6" s="1"/>
  <c r="M78" i="6"/>
  <c r="M77" i="6" s="1"/>
  <c r="K78" i="6"/>
  <c r="K77" i="6" s="1"/>
  <c r="I78" i="6"/>
  <c r="I77" i="6" s="1"/>
  <c r="G78" i="6"/>
  <c r="G77" i="6" s="1"/>
  <c r="E78" i="6"/>
  <c r="E77" i="6" s="1"/>
  <c r="L78" i="6"/>
  <c r="L77" i="6" s="1"/>
  <c r="H78" i="6"/>
  <c r="H77" i="6" s="1"/>
  <c r="J73" i="6"/>
  <c r="F73" i="6"/>
  <c r="M73" i="6"/>
  <c r="K73" i="6"/>
  <c r="I73" i="6"/>
  <c r="G73" i="6"/>
  <c r="E73" i="6"/>
  <c r="L73" i="6"/>
  <c r="H73" i="6"/>
  <c r="J68" i="6"/>
  <c r="F68" i="6"/>
  <c r="K68" i="6"/>
  <c r="G68" i="6"/>
  <c r="M68" i="6"/>
  <c r="L68" i="6"/>
  <c r="I68" i="6"/>
  <c r="H68" i="6"/>
  <c r="E68" i="6"/>
  <c r="M65" i="6"/>
  <c r="M64" i="6" s="1"/>
  <c r="I65" i="6"/>
  <c r="I64" i="6" s="1"/>
  <c r="E65" i="6"/>
  <c r="E64" i="6" s="1"/>
  <c r="J65" i="6"/>
  <c r="J64" i="6" s="1"/>
  <c r="F65" i="6"/>
  <c r="F64" i="6" s="1"/>
  <c r="L65" i="6"/>
  <c r="K65" i="6"/>
  <c r="K64" i="6" s="1"/>
  <c r="H65" i="6"/>
  <c r="G65" i="6"/>
  <c r="L64" i="6"/>
  <c r="H64" i="6"/>
  <c r="K59" i="6"/>
  <c r="G59" i="6"/>
  <c r="L59" i="6"/>
  <c r="H59" i="6"/>
  <c r="M59" i="6"/>
  <c r="J59" i="6"/>
  <c r="I59" i="6"/>
  <c r="F59" i="6"/>
  <c r="E59" i="6"/>
  <c r="J56" i="6"/>
  <c r="F56" i="6"/>
  <c r="K56" i="6"/>
  <c r="G56" i="6"/>
  <c r="M56" i="6"/>
  <c r="L56" i="6"/>
  <c r="I56" i="6"/>
  <c r="H56" i="6"/>
  <c r="E56" i="6"/>
  <c r="M53" i="6"/>
  <c r="M52" i="6" s="1"/>
  <c r="M51" i="6" s="1"/>
  <c r="I53" i="6"/>
  <c r="I52" i="6" s="1"/>
  <c r="I51" i="6" s="1"/>
  <c r="E53" i="6"/>
  <c r="E52" i="6" s="1"/>
  <c r="E51" i="6" s="1"/>
  <c r="J53" i="6"/>
  <c r="J52" i="6" s="1"/>
  <c r="F53" i="6"/>
  <c r="F52" i="6" s="1"/>
  <c r="L53" i="6"/>
  <c r="K53" i="6"/>
  <c r="K52" i="6" s="1"/>
  <c r="K51" i="6" s="1"/>
  <c r="H53" i="6"/>
  <c r="G53" i="6"/>
  <c r="L52" i="6"/>
  <c r="L51" i="6" s="1"/>
  <c r="H52" i="6"/>
  <c r="H51" i="6" s="1"/>
  <c r="J47" i="6"/>
  <c r="F47" i="6"/>
  <c r="K47" i="6"/>
  <c r="K4" i="6" s="1"/>
  <c r="K92" i="6" s="1"/>
  <c r="G47" i="6"/>
  <c r="G4" i="6" s="1"/>
  <c r="M47" i="6"/>
  <c r="L47" i="6"/>
  <c r="I47" i="6"/>
  <c r="H47" i="6"/>
  <c r="E47" i="6"/>
  <c r="J8" i="6"/>
  <c r="F8" i="6"/>
  <c r="M8" i="6"/>
  <c r="L8" i="6"/>
  <c r="K8" i="6"/>
  <c r="I8" i="6"/>
  <c r="H8" i="6"/>
  <c r="G8" i="6"/>
  <c r="E8" i="6"/>
  <c r="L5" i="6"/>
  <c r="L4" i="6" s="1"/>
  <c r="L92" i="6" s="1"/>
  <c r="H5" i="6"/>
  <c r="H4" i="6" s="1"/>
  <c r="H92" i="6" s="1"/>
  <c r="M5" i="6"/>
  <c r="M4" i="6" s="1"/>
  <c r="M92" i="6" s="1"/>
  <c r="I5" i="6"/>
  <c r="I4" i="6" s="1"/>
  <c r="I92" i="6" s="1"/>
  <c r="E5" i="6"/>
  <c r="E4" i="6" s="1"/>
  <c r="E92" i="6" s="1"/>
  <c r="K5" i="6"/>
  <c r="J5" i="6"/>
  <c r="G5" i="6"/>
  <c r="F5" i="6"/>
  <c r="F4" i="6" s="1"/>
  <c r="K81" i="5"/>
  <c r="G81" i="5"/>
  <c r="L81" i="5"/>
  <c r="J81" i="5"/>
  <c r="H81" i="5"/>
  <c r="F81" i="5"/>
  <c r="M81" i="5"/>
  <c r="I81" i="5"/>
  <c r="E81" i="5"/>
  <c r="J78" i="5"/>
  <c r="J77" i="5" s="1"/>
  <c r="F78" i="5"/>
  <c r="F77" i="5" s="1"/>
  <c r="M78" i="5"/>
  <c r="M77" i="5" s="1"/>
  <c r="K78" i="5"/>
  <c r="I78" i="5"/>
  <c r="I77" i="5" s="1"/>
  <c r="G78" i="5"/>
  <c r="E78" i="5"/>
  <c r="E77" i="5" s="1"/>
  <c r="L78" i="5"/>
  <c r="H78" i="5"/>
  <c r="J73" i="5"/>
  <c r="F73" i="5"/>
  <c r="M73" i="5"/>
  <c r="M51" i="5" s="1"/>
  <c r="K73" i="5"/>
  <c r="I73" i="5"/>
  <c r="I51" i="5" s="1"/>
  <c r="G73" i="5"/>
  <c r="E73" i="5"/>
  <c r="E51" i="5" s="1"/>
  <c r="L73" i="5"/>
  <c r="H73" i="5"/>
  <c r="K68" i="5"/>
  <c r="G68" i="5"/>
  <c r="M68" i="5"/>
  <c r="L68" i="5"/>
  <c r="J68" i="5"/>
  <c r="I68" i="5"/>
  <c r="H68" i="5"/>
  <c r="F68" i="5"/>
  <c r="E68" i="5"/>
  <c r="J65" i="5"/>
  <c r="J64" i="5" s="1"/>
  <c r="J51" i="5" s="1"/>
  <c r="F65" i="5"/>
  <c r="F64" i="5" s="1"/>
  <c r="F51" i="5" s="1"/>
  <c r="M65" i="5"/>
  <c r="L65" i="5"/>
  <c r="K65" i="5"/>
  <c r="I65" i="5"/>
  <c r="H65" i="5"/>
  <c r="G65" i="5"/>
  <c r="E65" i="5"/>
  <c r="M64" i="5"/>
  <c r="L64" i="5"/>
  <c r="I64" i="5"/>
  <c r="H64" i="5"/>
  <c r="E64" i="5"/>
  <c r="M59" i="5"/>
  <c r="L59" i="5"/>
  <c r="K59" i="5"/>
  <c r="J59" i="5"/>
  <c r="I59" i="5"/>
  <c r="H59" i="5"/>
  <c r="G59" i="5"/>
  <c r="F59" i="5"/>
  <c r="E59" i="5"/>
  <c r="M56" i="5"/>
  <c r="L56" i="5"/>
  <c r="K56" i="5"/>
  <c r="J56" i="5"/>
  <c r="I56" i="5"/>
  <c r="H56" i="5"/>
  <c r="G56" i="5"/>
  <c r="F56" i="5"/>
  <c r="E56" i="5"/>
  <c r="M53" i="5"/>
  <c r="L53" i="5"/>
  <c r="K53" i="5"/>
  <c r="J53" i="5"/>
  <c r="I53" i="5"/>
  <c r="H53" i="5"/>
  <c r="G53" i="5"/>
  <c r="F53" i="5"/>
  <c r="E53" i="5"/>
  <c r="M52" i="5"/>
  <c r="L52" i="5"/>
  <c r="K52" i="5"/>
  <c r="J52" i="5"/>
  <c r="I52" i="5"/>
  <c r="H52" i="5"/>
  <c r="G52" i="5"/>
  <c r="F52" i="5"/>
  <c r="E52" i="5"/>
  <c r="L51" i="5"/>
  <c r="H51" i="5"/>
  <c r="M47" i="5"/>
  <c r="L47" i="5"/>
  <c r="K47" i="5"/>
  <c r="J47" i="5"/>
  <c r="I47" i="5"/>
  <c r="H47" i="5"/>
  <c r="G47" i="5"/>
  <c r="F47" i="5"/>
  <c r="E47" i="5"/>
  <c r="L8" i="5"/>
  <c r="J8" i="5"/>
  <c r="F8" i="5"/>
  <c r="M8" i="5"/>
  <c r="K8" i="5"/>
  <c r="I8" i="5"/>
  <c r="H8" i="5"/>
  <c r="G8" i="5"/>
  <c r="E8" i="5"/>
  <c r="L5" i="5"/>
  <c r="H5" i="5"/>
  <c r="H4" i="5" s="1"/>
  <c r="M5" i="5"/>
  <c r="M4" i="5" s="1"/>
  <c r="K5" i="5"/>
  <c r="K4" i="5" s="1"/>
  <c r="I5" i="5"/>
  <c r="I4" i="5" s="1"/>
  <c r="G5" i="5"/>
  <c r="G4" i="5" s="1"/>
  <c r="E5" i="5"/>
  <c r="E4" i="5" s="1"/>
  <c r="J5" i="5"/>
  <c r="J4" i="5" s="1"/>
  <c r="J92" i="5" s="1"/>
  <c r="F5" i="5"/>
  <c r="F4" i="5" s="1"/>
  <c r="F92" i="5" s="1"/>
  <c r="K81" i="4"/>
  <c r="G81" i="4"/>
  <c r="L81" i="4"/>
  <c r="H81" i="4"/>
  <c r="M81" i="4"/>
  <c r="J81" i="4"/>
  <c r="I81" i="4"/>
  <c r="F81" i="4"/>
  <c r="E81" i="4"/>
  <c r="J78" i="4"/>
  <c r="J77" i="4" s="1"/>
  <c r="F78" i="4"/>
  <c r="F77" i="4" s="1"/>
  <c r="K78" i="4"/>
  <c r="K77" i="4" s="1"/>
  <c r="G78" i="4"/>
  <c r="G77" i="4" s="1"/>
  <c r="M78" i="4"/>
  <c r="L78" i="4"/>
  <c r="L77" i="4" s="1"/>
  <c r="I78" i="4"/>
  <c r="H78" i="4"/>
  <c r="H77" i="4" s="1"/>
  <c r="E78" i="4"/>
  <c r="M77" i="4"/>
  <c r="I77" i="4"/>
  <c r="E77" i="4"/>
  <c r="J73" i="4"/>
  <c r="F73" i="4"/>
  <c r="K73" i="4"/>
  <c r="G73" i="4"/>
  <c r="M73" i="4"/>
  <c r="L73" i="4"/>
  <c r="I73" i="4"/>
  <c r="H73" i="4"/>
  <c r="E73" i="4"/>
  <c r="J68" i="4"/>
  <c r="F68" i="4"/>
  <c r="K68" i="4"/>
  <c r="G68" i="4"/>
  <c r="M68" i="4"/>
  <c r="L68" i="4"/>
  <c r="I68" i="4"/>
  <c r="H68" i="4"/>
  <c r="E68" i="4"/>
  <c r="M65" i="4"/>
  <c r="M64" i="4" s="1"/>
  <c r="I65" i="4"/>
  <c r="I64" i="4" s="1"/>
  <c r="E65" i="4"/>
  <c r="E64" i="4" s="1"/>
  <c r="J65" i="4"/>
  <c r="J64" i="4" s="1"/>
  <c r="F65" i="4"/>
  <c r="F64" i="4" s="1"/>
  <c r="L65" i="4"/>
  <c r="K65" i="4"/>
  <c r="H65" i="4"/>
  <c r="G65" i="4"/>
  <c r="L64" i="4"/>
  <c r="H64" i="4"/>
  <c r="M59" i="4"/>
  <c r="L59" i="4"/>
  <c r="K59" i="4"/>
  <c r="J59" i="4"/>
  <c r="I59" i="4"/>
  <c r="H59" i="4"/>
  <c r="G59" i="4"/>
  <c r="F59" i="4"/>
  <c r="E59" i="4"/>
  <c r="M56" i="4"/>
  <c r="L56" i="4"/>
  <c r="K56" i="4"/>
  <c r="J56" i="4"/>
  <c r="I56" i="4"/>
  <c r="H56" i="4"/>
  <c r="G56" i="4"/>
  <c r="F56" i="4"/>
  <c r="E56" i="4"/>
  <c r="H53" i="4"/>
  <c r="H52" i="4" s="1"/>
  <c r="H51" i="4" s="1"/>
  <c r="M53" i="4"/>
  <c r="M52" i="4" s="1"/>
  <c r="L53" i="4"/>
  <c r="K53" i="4"/>
  <c r="J53" i="4"/>
  <c r="I53" i="4"/>
  <c r="I52" i="4" s="1"/>
  <c r="G53" i="4"/>
  <c r="F53" i="4"/>
  <c r="E53" i="4"/>
  <c r="E52" i="4" s="1"/>
  <c r="L52" i="4"/>
  <c r="K52" i="4"/>
  <c r="J52" i="4"/>
  <c r="J51" i="4" s="1"/>
  <c r="G52" i="4"/>
  <c r="F52" i="4"/>
  <c r="L51" i="4"/>
  <c r="M47" i="4"/>
  <c r="I47" i="4"/>
  <c r="E47" i="4"/>
  <c r="L47" i="4"/>
  <c r="K47" i="4"/>
  <c r="J47" i="4"/>
  <c r="H47" i="4"/>
  <c r="G47" i="4"/>
  <c r="F47" i="4"/>
  <c r="J8" i="4"/>
  <c r="F8" i="4"/>
  <c r="M8" i="4"/>
  <c r="L8" i="4"/>
  <c r="K8" i="4"/>
  <c r="I8" i="4"/>
  <c r="H8" i="4"/>
  <c r="G8" i="4"/>
  <c r="E8" i="4"/>
  <c r="L5" i="4"/>
  <c r="L4" i="4" s="1"/>
  <c r="H5" i="4"/>
  <c r="H4" i="4" s="1"/>
  <c r="M5" i="4"/>
  <c r="K5" i="4"/>
  <c r="K4" i="4" s="1"/>
  <c r="I5" i="4"/>
  <c r="G5" i="4"/>
  <c r="G4" i="4" s="1"/>
  <c r="E5" i="4"/>
  <c r="J5" i="4"/>
  <c r="J4" i="4" s="1"/>
  <c r="J92" i="4" s="1"/>
  <c r="F5" i="4"/>
  <c r="F4" i="4" s="1"/>
  <c r="K81" i="3"/>
  <c r="G81" i="3"/>
  <c r="L81" i="3"/>
  <c r="J81" i="3"/>
  <c r="H81" i="3"/>
  <c r="F81" i="3"/>
  <c r="M81" i="3"/>
  <c r="I81" i="3"/>
  <c r="E81" i="3"/>
  <c r="E77" i="3" s="1"/>
  <c r="J78" i="3"/>
  <c r="J77" i="3" s="1"/>
  <c r="F78" i="3"/>
  <c r="F77" i="3" s="1"/>
  <c r="M78" i="3"/>
  <c r="K78" i="3"/>
  <c r="K77" i="3" s="1"/>
  <c r="I78" i="3"/>
  <c r="G78" i="3"/>
  <c r="G77" i="3" s="1"/>
  <c r="E78" i="3"/>
  <c r="L78" i="3"/>
  <c r="H78" i="3"/>
  <c r="H77" i="3" s="1"/>
  <c r="M77" i="3"/>
  <c r="I77" i="3"/>
  <c r="M73" i="3"/>
  <c r="L73" i="3"/>
  <c r="K73" i="3"/>
  <c r="I73" i="3"/>
  <c r="H73" i="3"/>
  <c r="G73" i="3"/>
  <c r="E73" i="3"/>
  <c r="J73" i="3"/>
  <c r="F73" i="3"/>
  <c r="M68" i="3"/>
  <c r="L68" i="3"/>
  <c r="K68" i="3"/>
  <c r="I68" i="3"/>
  <c r="H68" i="3"/>
  <c r="G68" i="3"/>
  <c r="E68" i="3"/>
  <c r="J68" i="3"/>
  <c r="F68" i="3"/>
  <c r="L65" i="3"/>
  <c r="L64" i="3" s="1"/>
  <c r="K65" i="3"/>
  <c r="K64" i="3" s="1"/>
  <c r="J65" i="3"/>
  <c r="J64" i="3" s="1"/>
  <c r="H65" i="3"/>
  <c r="H64" i="3" s="1"/>
  <c r="G65" i="3"/>
  <c r="G64" i="3" s="1"/>
  <c r="F65" i="3"/>
  <c r="F64" i="3" s="1"/>
  <c r="M65" i="3"/>
  <c r="I65" i="3"/>
  <c r="E65" i="3"/>
  <c r="E64" i="3" s="1"/>
  <c r="M59" i="3"/>
  <c r="L59" i="3"/>
  <c r="J59" i="3"/>
  <c r="I59" i="3"/>
  <c r="H59" i="3"/>
  <c r="F59" i="3"/>
  <c r="E59" i="3"/>
  <c r="K59" i="3"/>
  <c r="G59" i="3"/>
  <c r="M56" i="3"/>
  <c r="L56" i="3"/>
  <c r="K56" i="3"/>
  <c r="I56" i="3"/>
  <c r="H56" i="3"/>
  <c r="G56" i="3"/>
  <c r="E56" i="3"/>
  <c r="J56" i="3"/>
  <c r="F56" i="3"/>
  <c r="L53" i="3"/>
  <c r="L52" i="3" s="1"/>
  <c r="L51" i="3" s="1"/>
  <c r="K53" i="3"/>
  <c r="K52" i="3" s="1"/>
  <c r="K51" i="3" s="1"/>
  <c r="J53" i="3"/>
  <c r="J52" i="3" s="1"/>
  <c r="H53" i="3"/>
  <c r="H52" i="3" s="1"/>
  <c r="H51" i="3" s="1"/>
  <c r="G53" i="3"/>
  <c r="G52" i="3" s="1"/>
  <c r="G51" i="3" s="1"/>
  <c r="F53" i="3"/>
  <c r="F52" i="3" s="1"/>
  <c r="M53" i="3"/>
  <c r="I53" i="3"/>
  <c r="E53" i="3"/>
  <c r="M47" i="3"/>
  <c r="L47" i="3"/>
  <c r="K47" i="3"/>
  <c r="I47" i="3"/>
  <c r="H47" i="3"/>
  <c r="G47" i="3"/>
  <c r="E47" i="3"/>
  <c r="J47" i="3"/>
  <c r="F47" i="3"/>
  <c r="M8" i="3"/>
  <c r="L8" i="3"/>
  <c r="K8" i="3"/>
  <c r="I8" i="3"/>
  <c r="H8" i="3"/>
  <c r="G8" i="3"/>
  <c r="E8" i="3"/>
  <c r="J8" i="3"/>
  <c r="F8" i="3"/>
  <c r="L5" i="3"/>
  <c r="L4" i="3" s="1"/>
  <c r="K5" i="3"/>
  <c r="K4" i="3" s="1"/>
  <c r="K92" i="3" s="1"/>
  <c r="J5" i="3"/>
  <c r="J4" i="3" s="1"/>
  <c r="H5" i="3"/>
  <c r="H4" i="3" s="1"/>
  <c r="G5" i="3"/>
  <c r="G4" i="3" s="1"/>
  <c r="G92" i="3" s="1"/>
  <c r="F5" i="3"/>
  <c r="F4" i="3" s="1"/>
  <c r="M5" i="3"/>
  <c r="I5" i="3"/>
  <c r="I4" i="3" s="1"/>
  <c r="E5" i="3"/>
  <c r="E4" i="3" s="1"/>
  <c r="M81" i="2"/>
  <c r="J81" i="2"/>
  <c r="I81" i="2"/>
  <c r="F81" i="2"/>
  <c r="E81" i="2"/>
  <c r="L81" i="2"/>
  <c r="K81" i="2"/>
  <c r="H81" i="2"/>
  <c r="G81" i="2"/>
  <c r="M78" i="2"/>
  <c r="L78" i="2"/>
  <c r="L77" i="2" s="1"/>
  <c r="I78" i="2"/>
  <c r="H78" i="2"/>
  <c r="H77" i="2" s="1"/>
  <c r="E78" i="2"/>
  <c r="K78" i="2"/>
  <c r="J78" i="2"/>
  <c r="G78" i="2"/>
  <c r="F78" i="2"/>
  <c r="K77" i="2"/>
  <c r="G77" i="2"/>
  <c r="M73" i="2"/>
  <c r="L73" i="2"/>
  <c r="I73" i="2"/>
  <c r="H73" i="2"/>
  <c r="E73" i="2"/>
  <c r="K73" i="2"/>
  <c r="J73" i="2"/>
  <c r="G73" i="2"/>
  <c r="F73" i="2"/>
  <c r="M68" i="2"/>
  <c r="L68" i="2"/>
  <c r="I68" i="2"/>
  <c r="H68" i="2"/>
  <c r="E68" i="2"/>
  <c r="K68" i="2"/>
  <c r="J68" i="2"/>
  <c r="G68" i="2"/>
  <c r="F68" i="2"/>
  <c r="L65" i="2"/>
  <c r="L64" i="2" s="1"/>
  <c r="K65" i="2"/>
  <c r="K64" i="2" s="1"/>
  <c r="H65" i="2"/>
  <c r="H64" i="2" s="1"/>
  <c r="G65" i="2"/>
  <c r="G64" i="2" s="1"/>
  <c r="M65" i="2"/>
  <c r="M64" i="2" s="1"/>
  <c r="J65" i="2"/>
  <c r="I65" i="2"/>
  <c r="I64" i="2" s="1"/>
  <c r="F65" i="2"/>
  <c r="E65" i="2"/>
  <c r="E64" i="2" s="1"/>
  <c r="J64" i="2"/>
  <c r="F64" i="2"/>
  <c r="M59" i="2"/>
  <c r="J59" i="2"/>
  <c r="I59" i="2"/>
  <c r="F59" i="2"/>
  <c r="E59" i="2"/>
  <c r="L59" i="2"/>
  <c r="K59" i="2"/>
  <c r="H59" i="2"/>
  <c r="G59" i="2"/>
  <c r="M56" i="2"/>
  <c r="L56" i="2"/>
  <c r="I56" i="2"/>
  <c r="H56" i="2"/>
  <c r="E56" i="2"/>
  <c r="K56" i="2"/>
  <c r="J56" i="2"/>
  <c r="G56" i="2"/>
  <c r="F56" i="2"/>
  <c r="L53" i="2"/>
  <c r="L52" i="2" s="1"/>
  <c r="L51" i="2" s="1"/>
  <c r="K53" i="2"/>
  <c r="K52" i="2" s="1"/>
  <c r="K51" i="2" s="1"/>
  <c r="H53" i="2"/>
  <c r="H52" i="2" s="1"/>
  <c r="H51" i="2" s="1"/>
  <c r="G53" i="2"/>
  <c r="G52" i="2" s="1"/>
  <c r="G51" i="2" s="1"/>
  <c r="M53" i="2"/>
  <c r="M52" i="2" s="1"/>
  <c r="M51" i="2" s="1"/>
  <c r="J53" i="2"/>
  <c r="I53" i="2"/>
  <c r="F53" i="2"/>
  <c r="E53" i="2"/>
  <c r="E52" i="2" s="1"/>
  <c r="E51" i="2" s="1"/>
  <c r="J52" i="2"/>
  <c r="J51" i="2" s="1"/>
  <c r="F52" i="2"/>
  <c r="F51" i="2" s="1"/>
  <c r="L47" i="2"/>
  <c r="H47" i="2"/>
  <c r="M47" i="2"/>
  <c r="I47" i="2"/>
  <c r="E47" i="2"/>
  <c r="K47" i="2"/>
  <c r="J47" i="2"/>
  <c r="G47" i="2"/>
  <c r="F47" i="2"/>
  <c r="M8" i="2"/>
  <c r="I8" i="2"/>
  <c r="F8" i="2"/>
  <c r="E8" i="2"/>
  <c r="K8" i="2"/>
  <c r="J8" i="2"/>
  <c r="G8" i="2"/>
  <c r="K5" i="2"/>
  <c r="K4" i="2" s="1"/>
  <c r="K92" i="2" s="1"/>
  <c r="G5" i="2"/>
  <c r="M5" i="2"/>
  <c r="M4" i="2" s="1"/>
  <c r="E5" i="2"/>
  <c r="E4" i="2" s="1"/>
  <c r="J5" i="2"/>
  <c r="I5" i="2"/>
  <c r="I4" i="2" s="1"/>
  <c r="F5" i="2"/>
  <c r="J4" i="2"/>
  <c r="G4" i="2"/>
  <c r="G92" i="2" s="1"/>
  <c r="L36" i="1"/>
  <c r="K36" i="1"/>
  <c r="J36" i="1"/>
  <c r="H36" i="1"/>
  <c r="G36" i="1"/>
  <c r="F36" i="1"/>
  <c r="M36" i="1"/>
  <c r="I36" i="1"/>
  <c r="E36" i="1"/>
  <c r="L31" i="1"/>
  <c r="K31" i="1"/>
  <c r="J31" i="1"/>
  <c r="H31" i="1"/>
  <c r="G31" i="1"/>
  <c r="F31" i="1"/>
  <c r="M31" i="1"/>
  <c r="I31" i="1"/>
  <c r="E31" i="1"/>
  <c r="L21" i="1"/>
  <c r="K21" i="1"/>
  <c r="J21" i="1"/>
  <c r="H21" i="1"/>
  <c r="G21" i="1"/>
  <c r="F21" i="1"/>
  <c r="M21" i="1"/>
  <c r="I21" i="1"/>
  <c r="E21" i="1"/>
  <c r="M10" i="1"/>
  <c r="M9" i="1" s="1"/>
  <c r="L10" i="1"/>
  <c r="L9" i="1" s="1"/>
  <c r="K10" i="1"/>
  <c r="K9" i="1" s="1"/>
  <c r="I10" i="1"/>
  <c r="I9" i="1" s="1"/>
  <c r="H10" i="1"/>
  <c r="H9" i="1" s="1"/>
  <c r="G10" i="1"/>
  <c r="G9" i="1" s="1"/>
  <c r="E10" i="1"/>
  <c r="E9" i="1" s="1"/>
  <c r="J10" i="1"/>
  <c r="J9" i="1" s="1"/>
  <c r="F10" i="1"/>
  <c r="F9" i="1" s="1"/>
  <c r="L4" i="1"/>
  <c r="L40" i="1" s="1"/>
  <c r="K4" i="1"/>
  <c r="K40" i="1" s="1"/>
  <c r="J4" i="1"/>
  <c r="J40" i="1" s="1"/>
  <c r="H4" i="1"/>
  <c r="H40" i="1" s="1"/>
  <c r="G4" i="1"/>
  <c r="G40" i="1" s="1"/>
  <c r="F4" i="1"/>
  <c r="F40" i="1" s="1"/>
  <c r="M4" i="1"/>
  <c r="I4" i="1"/>
  <c r="E4" i="1"/>
  <c r="I26" i="22" l="1"/>
  <c r="D4" i="20"/>
  <c r="H4" i="20"/>
  <c r="D26" i="14"/>
  <c r="H26" i="14"/>
  <c r="F26" i="14"/>
  <c r="J26" i="14"/>
  <c r="D26" i="16"/>
  <c r="H26" i="16"/>
  <c r="I26" i="18"/>
  <c r="E26" i="16"/>
  <c r="F26" i="12"/>
  <c r="J26" i="12"/>
  <c r="I26" i="16"/>
  <c r="F4" i="2"/>
  <c r="F77" i="2"/>
  <c r="E77" i="2"/>
  <c r="E92" i="2" s="1"/>
  <c r="I77" i="2"/>
  <c r="M77" i="2"/>
  <c r="M92" i="2" s="1"/>
  <c r="M4" i="3"/>
  <c r="H92" i="3"/>
  <c r="E52" i="3"/>
  <c r="E51" i="3" s="1"/>
  <c r="F51" i="3"/>
  <c r="J51" i="3"/>
  <c r="I64" i="3"/>
  <c r="H5" i="2"/>
  <c r="L5" i="2"/>
  <c r="H8" i="2"/>
  <c r="L8" i="2"/>
  <c r="I52" i="2"/>
  <c r="I51" i="2" s="1"/>
  <c r="I52" i="3"/>
  <c r="I51" i="3" s="1"/>
  <c r="M64" i="3"/>
  <c r="J77" i="2"/>
  <c r="E92" i="3"/>
  <c r="F92" i="3"/>
  <c r="J92" i="3"/>
  <c r="M52" i="3"/>
  <c r="M51" i="3" s="1"/>
  <c r="E40" i="1"/>
  <c r="I40" i="1"/>
  <c r="M40" i="1"/>
  <c r="J92" i="2"/>
  <c r="I92" i="2"/>
  <c r="I92" i="3"/>
  <c r="L77" i="3"/>
  <c r="L92" i="3" s="1"/>
  <c r="E4" i="4"/>
  <c r="I4" i="4"/>
  <c r="M4" i="4"/>
  <c r="H92" i="4"/>
  <c r="L92" i="4"/>
  <c r="K64" i="4"/>
  <c r="K51" i="4" s="1"/>
  <c r="E92" i="5"/>
  <c r="I92" i="5"/>
  <c r="M92" i="5"/>
  <c r="L4" i="5"/>
  <c r="H77" i="5"/>
  <c r="H92" i="5" s="1"/>
  <c r="G77" i="5"/>
  <c r="K77" i="5"/>
  <c r="G52" i="6"/>
  <c r="G51" i="6" s="1"/>
  <c r="G64" i="6"/>
  <c r="F51" i="4"/>
  <c r="I51" i="4"/>
  <c r="M51" i="4"/>
  <c r="K64" i="5"/>
  <c r="K51" i="5" s="1"/>
  <c r="L77" i="5"/>
  <c r="J4" i="6"/>
  <c r="F51" i="6"/>
  <c r="J51" i="6"/>
  <c r="F92" i="4"/>
  <c r="G92" i="4"/>
  <c r="K92" i="4"/>
  <c r="E51" i="4"/>
  <c r="G64" i="4"/>
  <c r="G51" i="4" s="1"/>
  <c r="K92" i="5"/>
  <c r="G64" i="5"/>
  <c r="G51" i="5" s="1"/>
  <c r="G92" i="5" s="1"/>
  <c r="G92" i="6"/>
  <c r="F92" i="6"/>
  <c r="L92" i="5" l="1"/>
  <c r="M92" i="4"/>
  <c r="L4" i="2"/>
  <c r="L92" i="2" s="1"/>
  <c r="M92" i="3"/>
  <c r="J92" i="6"/>
  <c r="I92" i="4"/>
  <c r="H4" i="2"/>
  <c r="H92" i="2" s="1"/>
  <c r="E92" i="4"/>
  <c r="F92" i="2"/>
</calcChain>
</file>

<file path=xl/sharedStrings.xml><?xml version="1.0" encoding="utf-8"?>
<sst xmlns="http://schemas.openxmlformats.org/spreadsheetml/2006/main" count="9181" uniqueCount="180">
  <si>
    <t/>
  </si>
  <si>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</si>
  <si>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</si>
  <si>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</si>
  <si>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</si>
  <si>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</si>
  <si>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</si>
  <si>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Tax receipts</t>
  </si>
  <si>
    <t>Section number:</t>
  </si>
  <si>
    <t>Casino taxes</t>
  </si>
  <si>
    <t>Horse racing taxes</t>
  </si>
  <si>
    <t>Sub-section</t>
  </si>
  <si>
    <t>Liquor licences</t>
  </si>
  <si>
    <t>Motor vehicle licences</t>
  </si>
  <si>
    <t>TabChap</t>
  </si>
  <si>
    <t>Sales of goods and services other than capital assets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</si>
  <si>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</si>
  <si>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</si>
  <si>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</si>
  <si>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</si>
  <si>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</si>
  <si>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</si>
  <si>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</si>
  <si>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</si>
  <si>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</si>
  <si>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</si>
  <si>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Higher education institutions</t>
  </si>
  <si>
    <t>Foreign governments</t>
  </si>
  <si>
    <t>International organisations</t>
  </si>
  <si>
    <t>Public corporations and private enterprises</t>
  </si>
  <si>
    <t>Households and non-profit institutions</t>
  </si>
  <si>
    <t>Fines, penalties and forfeits</t>
  </si>
  <si>
    <t>Interest, dividends and rent on land</t>
  </si>
  <si>
    <t>Interest</t>
  </si>
  <si>
    <t xml:space="preserve">Dividends </t>
  </si>
  <si>
    <t>Rent on land</t>
  </si>
  <si>
    <t>Sales of capital assets</t>
  </si>
  <si>
    <t>Land and sub-soil assets</t>
  </si>
  <si>
    <t>Other capital assets</t>
  </si>
  <si>
    <t>Transactions in financial assets and liabilities</t>
  </si>
  <si>
    <t>Total departmental receipts</t>
  </si>
  <si>
    <t>Current payments</t>
  </si>
  <si>
    <t xml:space="preserve">Compensation of employees </t>
  </si>
  <si>
    <t>Salaries and wages</t>
  </si>
  <si>
    <t>Social contributions</t>
  </si>
  <si>
    <t xml:space="preserve">Goods and services 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</si>
  <si>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</si>
  <si>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</si>
  <si>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</si>
  <si>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</si>
  <si>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</si>
  <si>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</si>
  <si>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</si>
  <si>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</si>
  <si>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</si>
  <si>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</si>
  <si>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</si>
  <si>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</si>
  <si>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</si>
  <si>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</si>
  <si>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</si>
  <si>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</si>
  <si>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</si>
  <si>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</si>
  <si>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</si>
  <si>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</si>
  <si>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</si>
  <si>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</si>
  <si>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</si>
  <si>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</si>
  <si>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</si>
  <si>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</si>
  <si>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</si>
  <si>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</si>
  <si>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</si>
  <si>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</si>
  <si>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</si>
  <si>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</si>
  <si>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</si>
  <si>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</si>
  <si>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</si>
  <si>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</si>
  <si>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</si>
  <si>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</si>
  <si>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 xml:space="preserve">Interest and rent on land </t>
  </si>
  <si>
    <t>Transfers and subsidies</t>
  </si>
  <si>
    <t xml:space="preserve">Provinces and municipalities </t>
  </si>
  <si>
    <t>Provinces</t>
  </si>
  <si>
    <t>Provincial Revenue Funds</t>
  </si>
  <si>
    <t>Provincial agencies and funds</t>
  </si>
  <si>
    <t>Municipalities</t>
  </si>
  <si>
    <t>Municipal agencies and funds</t>
  </si>
  <si>
    <t>Departmental agencies and accounts</t>
  </si>
  <si>
    <t>Social security funds</t>
  </si>
  <si>
    <t>Provide list of entities receiving transfers</t>
  </si>
  <si>
    <t>Foreign governments and international organisations</t>
  </si>
  <si>
    <t>Public corporations</t>
  </si>
  <si>
    <t>Subsidies on production</t>
  </si>
  <si>
    <t>Other transfers</t>
  </si>
  <si>
    <t>Private enterprises</t>
  </si>
  <si>
    <t>Non-profit institutions</t>
  </si>
  <si>
    <t xml:space="preserve">Households </t>
  </si>
  <si>
    <t>Social benefits</t>
  </si>
  <si>
    <t>Other transfers to households</t>
  </si>
  <si>
    <t>Payments for capital assets</t>
  </si>
  <si>
    <t>Buildings and other fixed structures</t>
  </si>
  <si>
    <t>Buildings</t>
  </si>
  <si>
    <t>Other fixed structures</t>
  </si>
  <si>
    <t>Machinery and equipment</t>
  </si>
  <si>
    <t>Transport equipment</t>
  </si>
  <si>
    <t>Other machinery and equipment</t>
  </si>
  <si>
    <t>Heritage Assets</t>
  </si>
  <si>
    <t>Specialised military assets</t>
  </si>
  <si>
    <t>Biological assets</t>
  </si>
  <si>
    <t>Software and other intangible assets</t>
  </si>
  <si>
    <t>Payments for financial assets</t>
  </si>
  <si>
    <t>Total economic classification</t>
  </si>
  <si>
    <t>Filter</t>
  </si>
  <si>
    <t>Total payments and estimates</t>
  </si>
  <si>
    <t>Transfers and subsidies to:</t>
  </si>
  <si>
    <t>Transfers received</t>
  </si>
  <si>
    <t xml:space="preserve">Sales of capital assets </t>
  </si>
  <si>
    <t>Table B.1: Specification of receipts: Local Government And Traditional Affairs</t>
  </si>
  <si>
    <t>Table B.2: Payments and estimates by economic classification: Local Government And Traditional Affairs</t>
  </si>
  <si>
    <t>2010/11</t>
  </si>
  <si>
    <t>2011/12</t>
  </si>
  <si>
    <t>2012/13</t>
  </si>
  <si>
    <t>2013/14</t>
  </si>
  <si>
    <t>2014/15</t>
  </si>
  <si>
    <t>2015/16</t>
  </si>
  <si>
    <t>2016/17</t>
  </si>
  <si>
    <t>1. Administration</t>
  </si>
  <si>
    <t>2. Local Governance</t>
  </si>
  <si>
    <t>3. Development And Planning</t>
  </si>
  <si>
    <t>4. Traditional Institutional Management</t>
  </si>
  <si>
    <t>5. House Of Traditional Leaders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</si>
  <si>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</si>
  <si>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</si>
  <si>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</si>
  <si>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</si>
  <si>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</si>
  <si>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</si>
  <si>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6. </t>
  </si>
  <si>
    <t xml:space="preserve">7. </t>
  </si>
  <si>
    <t xml:space="preserve">8. </t>
  </si>
  <si>
    <t xml:space="preserve">9. </t>
  </si>
  <si>
    <t>1. Office Of The Mec</t>
  </si>
  <si>
    <t>2. Corporate Services</t>
  </si>
  <si>
    <t>1. Municipal Administration</t>
  </si>
  <si>
    <t>2. Municipal Finance</t>
  </si>
  <si>
    <t>3. Municipal Public Participation</t>
  </si>
  <si>
    <t>4. Capacity Building</t>
  </si>
  <si>
    <t>5. Municipal Performance Monitoring, Reporting And Evaluation</t>
  </si>
  <si>
    <t>1. Spatial Planning</t>
  </si>
  <si>
    <t>2. Development Admin/Land Use Management</t>
  </si>
  <si>
    <t>3. Integrated Development Planning</t>
  </si>
  <si>
    <t>4. Led And Planning</t>
  </si>
  <si>
    <t>5. Municipal Infrastructure</t>
  </si>
  <si>
    <t>6. Disaster Management</t>
  </si>
  <si>
    <t>1. Traditional Resource Administration</t>
  </si>
  <si>
    <t>2. Rural Development Facilitation</t>
  </si>
  <si>
    <t>1. House Of Traditional Leaders</t>
  </si>
  <si>
    <t>Table 3: Summary of departmental receipts collection</t>
  </si>
  <si>
    <t>Table 4: Summary of payments and estimates by programme: Local Government And Traditional Affairs</t>
  </si>
  <si>
    <t>Table 5: Summary of provincial payments and estimates by economic classification: Local Government And Traditional Affairs</t>
  </si>
  <si>
    <t>Table 12: Summary of payments and estimates by sub-programme: Administration</t>
  </si>
  <si>
    <t>Table 13: Summary of payments and estimates by economic classification: Administration</t>
  </si>
  <si>
    <t>Table 15: Summary of payments and estimates by sub-programme: Local Governance</t>
  </si>
  <si>
    <t>Table 16: Summary of payments and estimates by economic classification: Local Governance</t>
  </si>
  <si>
    <t>Table 18: Summary of payments and estimates by sub-programme: Development And Planning</t>
  </si>
  <si>
    <t>Table 19: Summary of payments and estimates by economic classification: Development And Planning</t>
  </si>
  <si>
    <t>Table 21: Summary of payments and estimates by sub-programme: Traditional Institutional Management</t>
  </si>
  <si>
    <t>Table 22: Summary of payments and estimates by economic classification: Traditional Institutional Management</t>
  </si>
  <si>
    <t>Table 24: Summary of payments and estimates by sub-programme: House Of Traditional Leaders</t>
  </si>
  <si>
    <t>Table 25: Summary of payments and estimates by economic classification: House Of Traditional Leaders</t>
  </si>
  <si>
    <t>Table B.2A: Payments and estimates by economic classification: Administration</t>
  </si>
  <si>
    <t>Table B.2B: Payments and estimates by economic classification: Local Governance</t>
  </si>
  <si>
    <t>Table B.2C: Payments and estimates by economic classification: Development And Planning</t>
  </si>
  <si>
    <t>Table B.2D: Payments and estimates by economic classification: Traditional Institutional Management</t>
  </si>
  <si>
    <t>Table B.2E: Payments and estimates by economic classification: House Of Traditional Leaders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</si>
</sst>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i/>
      <sz val="8"/>
      <name val="Arial Narrow"/>
      <family val="2"/>
    </font>
    <font>
      <i/>
      <sz val="8"/>
      <color indexed="8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quotePrefix="1" applyFont="1" applyAlignment="1"/>
    <xf numFmtId="0" fontId="3" fillId="0" borderId="0" xfId="0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quotePrefix="1" applyFont="1" applyBorder="1" applyAlignment="1">
      <alignment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5" fillId="0" borderId="3" xfId="0" quotePrefix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quotePrefix="1" applyFont="1" applyBorder="1" applyAlignment="1">
      <alignment vertical="center" wrapText="1"/>
    </xf>
    <xf numFmtId="17" fontId="4" fillId="0" borderId="5" xfId="0" quotePrefix="1" applyNumberFormat="1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vertical="center"/>
    </xf>
    <xf numFmtId="0" fontId="4" fillId="0" borderId="0" xfId="0" applyNumberFormat="1" applyFont="1" applyAlignment="1">
      <alignment horizontal="left" indent="1"/>
    </xf>
    <xf numFmtId="49" fontId="6" fillId="0" borderId="0" xfId="0" applyNumberFormat="1" applyFont="1" applyAlignment="1">
      <alignment horizontal="left" vertical="center"/>
    </xf>
    <xf numFmtId="49" fontId="6" fillId="0" borderId="0" xfId="0" quotePrefix="1" applyNumberFormat="1" applyFont="1" applyAlignment="1">
      <alignment horizontal="left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</xf>
    <xf numFmtId="164" fontId="6" fillId="0" borderId="9" xfId="0" applyNumberFormat="1" applyFont="1" applyFill="1" applyBorder="1" applyAlignment="1" applyProtection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 indent="1"/>
    </xf>
    <xf numFmtId="49" fontId="5" fillId="0" borderId="11" xfId="0" quotePrefix="1" applyNumberFormat="1" applyFont="1" applyBorder="1" applyAlignment="1">
      <alignment horizontal="left" vertical="center" indent="1"/>
    </xf>
    <xf numFmtId="164" fontId="5" fillId="0" borderId="11" xfId="0" applyNumberFormat="1" applyFont="1" applyFill="1" applyBorder="1" applyAlignment="1" applyProtection="1">
      <alignment horizontal="center" vertical="center"/>
    </xf>
    <xf numFmtId="164" fontId="5" fillId="0" borderId="10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164" fontId="5" fillId="0" borderId="11" xfId="0" quotePrefix="1" applyNumberFormat="1" applyFont="1" applyFill="1" applyBorder="1" applyAlignment="1" applyProtection="1">
      <alignment horizontal="center" vertical="center"/>
    </xf>
    <xf numFmtId="164" fontId="5" fillId="0" borderId="12" xfId="0" quotePrefix="1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49" fontId="5" fillId="0" borderId="8" xfId="0" quotePrefix="1" applyNumberFormat="1" applyFont="1" applyBorder="1" applyAlignment="1">
      <alignment horizontal="left" vertical="center" indent="1"/>
    </xf>
    <xf numFmtId="49" fontId="5" fillId="0" borderId="0" xfId="0" quotePrefix="1" applyNumberFormat="1" applyFont="1" applyBorder="1" applyAlignment="1">
      <alignment horizontal="left" vertical="center" indent="1"/>
    </xf>
    <xf numFmtId="164" fontId="5" fillId="0" borderId="0" xfId="0" applyNumberFormat="1" applyFont="1" applyFill="1" applyBorder="1" applyAlignment="1" applyProtection="1">
      <alignment horizontal="center" vertical="center"/>
    </xf>
    <xf numFmtId="164" fontId="5" fillId="0" borderId="8" xfId="0" applyNumberFormat="1" applyFont="1" applyFill="1" applyBorder="1" applyAlignment="1" applyProtection="1">
      <alignment horizontal="center" vertical="center"/>
    </xf>
    <xf numFmtId="164" fontId="5" fillId="0" borderId="9" xfId="0" applyNumberFormat="1" applyFont="1" applyFill="1" applyBorder="1" applyAlignment="1" applyProtection="1">
      <alignment horizontal="center" vertical="center"/>
    </xf>
    <xf numFmtId="164" fontId="5" fillId="0" borderId="0" xfId="0" quotePrefix="1" applyNumberFormat="1" applyFont="1" applyFill="1" applyBorder="1" applyAlignment="1" applyProtection="1">
      <alignment horizontal="center" vertical="center"/>
    </xf>
    <xf numFmtId="164" fontId="5" fillId="0" borderId="9" xfId="0" quotePrefix="1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Border="1" applyAlignment="1">
      <alignment horizontal="left" vertical="center" indent="1"/>
    </xf>
    <xf numFmtId="49" fontId="5" fillId="0" borderId="5" xfId="0" quotePrefix="1" applyNumberFormat="1" applyFont="1" applyBorder="1" applyAlignment="1">
      <alignment horizontal="left" vertical="center" indent="1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 applyProtection="1">
      <alignment horizontal="center" vertical="center"/>
    </xf>
    <xf numFmtId="164" fontId="5" fillId="0" borderId="5" xfId="0" quotePrefix="1" applyNumberFormat="1" applyFont="1" applyFill="1" applyBorder="1" applyAlignment="1" applyProtection="1">
      <alignment horizontal="center" vertical="center"/>
    </xf>
    <xf numFmtId="164" fontId="5" fillId="0" borderId="7" xfId="0" quotePrefix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164" fontId="5" fillId="0" borderId="13" xfId="0" applyNumberFormat="1" applyFont="1" applyFill="1" applyBorder="1" applyAlignment="1" applyProtection="1">
      <alignment horizontal="center" vertical="center"/>
    </xf>
    <xf numFmtId="164" fontId="5" fillId="0" borderId="14" xfId="0" applyNumberFormat="1" applyFont="1" applyFill="1" applyBorder="1" applyAlignment="1" applyProtection="1">
      <alignment horizontal="center" vertical="center"/>
    </xf>
    <xf numFmtId="164" fontId="5" fillId="0" borderId="15" xfId="0" applyNumberFormat="1" applyFont="1" applyFill="1" applyBorder="1" applyAlignment="1" applyProtection="1">
      <alignment horizontal="center" vertical="center"/>
    </xf>
    <xf numFmtId="0" fontId="6" fillId="0" borderId="11" xfId="0" quotePrefix="1" applyFont="1" applyBorder="1" applyAlignment="1">
      <alignment vertical="center"/>
    </xf>
    <xf numFmtId="0" fontId="6" fillId="0" borderId="12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indent="1"/>
    </xf>
    <xf numFmtId="49" fontId="5" fillId="0" borderId="0" xfId="0" applyNumberFormat="1" applyFont="1" applyAlignment="1">
      <alignment horizontal="left" vertical="center" indent="2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10" xfId="0" quotePrefix="1" applyNumberFormat="1" applyFont="1" applyBorder="1" applyAlignment="1">
      <alignment horizontal="left" vertical="center" indent="2"/>
    </xf>
    <xf numFmtId="0" fontId="5" fillId="0" borderId="12" xfId="0" quotePrefix="1" applyFont="1" applyBorder="1" applyAlignment="1">
      <alignment vertical="center"/>
    </xf>
    <xf numFmtId="0" fontId="5" fillId="0" borderId="9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vertical="center" indent="1"/>
    </xf>
    <xf numFmtId="49" fontId="9" fillId="0" borderId="0" xfId="0" applyNumberFormat="1" applyFont="1" applyAlignment="1">
      <alignment horizontal="left" vertical="center" indent="3"/>
    </xf>
    <xf numFmtId="49" fontId="9" fillId="0" borderId="8" xfId="0" quotePrefix="1" applyNumberFormat="1" applyFont="1" applyBorder="1" applyAlignment="1">
      <alignment horizontal="left" vertical="center" indent="3"/>
    </xf>
    <xf numFmtId="49" fontId="9" fillId="0" borderId="0" xfId="0" applyNumberFormat="1" applyFont="1" applyAlignment="1">
      <alignment horizontal="left" vertical="center" indent="4"/>
    </xf>
    <xf numFmtId="49" fontId="9" fillId="0" borderId="8" xfId="0" quotePrefix="1" applyNumberFormat="1" applyFont="1" applyBorder="1" applyAlignment="1">
      <alignment horizontal="left" vertical="center" indent="4"/>
    </xf>
    <xf numFmtId="0" fontId="8" fillId="0" borderId="0" xfId="0" applyNumberFormat="1" applyFont="1" applyBorder="1" applyAlignment="1">
      <alignment horizontal="left" indent="1"/>
    </xf>
    <xf numFmtId="0" fontId="5" fillId="0" borderId="7" xfId="0" quotePrefix="1" applyFont="1" applyBorder="1" applyAlignment="1">
      <alignment vertical="center"/>
    </xf>
    <xf numFmtId="49" fontId="5" fillId="0" borderId="0" xfId="0" quotePrefix="1" applyNumberFormat="1" applyFont="1" applyAlignment="1">
      <alignment horizontal="left" vertical="center" inden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6" fillId="0" borderId="10" xfId="0" quotePrefix="1" applyNumberFormat="1" applyFont="1" applyBorder="1" applyAlignment="1">
      <alignment horizontal="left" vertical="center"/>
    </xf>
    <xf numFmtId="49" fontId="6" fillId="0" borderId="11" xfId="0" quotePrefix="1" applyNumberFormat="1" applyFont="1" applyBorder="1" applyAlignment="1">
      <alignment horizontal="left" vertical="center"/>
    </xf>
    <xf numFmtId="164" fontId="6" fillId="0" borderId="13" xfId="0" applyNumberFormat="1" applyFont="1" applyFill="1" applyBorder="1" applyAlignment="1" applyProtection="1">
      <alignment horizontal="center" vertical="center"/>
    </xf>
    <xf numFmtId="164" fontId="6" fillId="0" borderId="14" xfId="0" applyNumberFormat="1" applyFont="1" applyFill="1" applyBorder="1" applyAlignment="1" applyProtection="1">
      <alignment horizontal="center" vertical="center"/>
    </xf>
    <xf numFmtId="164" fontId="6" fillId="0" borderId="15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quotePrefix="1" applyFont="1" applyBorder="1" applyAlignment="1">
      <alignment vertical="center"/>
    </xf>
    <xf numFmtId="164" fontId="6" fillId="0" borderId="16" xfId="0" applyNumberFormat="1" applyFont="1" applyFill="1" applyBorder="1" applyAlignment="1" applyProtection="1">
      <alignment horizontal="right" vertical="top"/>
    </xf>
    <xf numFmtId="164" fontId="6" fillId="0" borderId="17" xfId="0" applyNumberFormat="1" applyFont="1" applyFill="1" applyBorder="1" applyAlignment="1" applyProtection="1">
      <alignment horizontal="right" vertical="top"/>
    </xf>
    <xf numFmtId="164" fontId="6" fillId="0" borderId="18" xfId="0" applyNumberFormat="1" applyFont="1" applyFill="1" applyBorder="1" applyAlignment="1" applyProtection="1">
      <alignment horizontal="right" vertical="top"/>
    </xf>
    <xf numFmtId="0" fontId="5" fillId="0" borderId="16" xfId="0" quotePrefix="1" applyFont="1" applyBorder="1" applyAlignment="1">
      <alignment vertical="center"/>
    </xf>
    <xf numFmtId="0" fontId="5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Border="1" applyAlignment="1"/>
    <xf numFmtId="0" fontId="5" fillId="0" borderId="3" xfId="0" quotePrefix="1" applyFont="1" applyBorder="1" applyAlignment="1">
      <alignment horizontal="centerContinuous" vertical="center" wrapText="1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1"/>
    </xf>
    <xf numFmtId="49" fontId="8" fillId="0" borderId="10" xfId="0" quotePrefix="1" applyNumberFormat="1" applyFont="1" applyBorder="1" applyAlignment="1">
      <alignment horizontal="left" vertical="center" indent="1"/>
    </xf>
    <xf numFmtId="49" fontId="8" fillId="0" borderId="11" xfId="0" quotePrefix="1" applyNumberFormat="1" applyFont="1" applyBorder="1" applyAlignment="1">
      <alignment horizontal="left" vertical="center" indent="1"/>
    </xf>
    <xf numFmtId="0" fontId="8" fillId="0" borderId="11" xfId="0" quotePrefix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2"/>
    </xf>
    <xf numFmtId="49" fontId="8" fillId="0" borderId="8" xfId="0" quotePrefix="1" applyNumberFormat="1" applyFont="1" applyBorder="1" applyAlignment="1">
      <alignment horizontal="left" vertical="center" indent="1"/>
    </xf>
    <xf numFmtId="0" fontId="8" fillId="0" borderId="12" xfId="0" quotePrefix="1" applyFont="1" applyBorder="1" applyAlignment="1">
      <alignment horizontal="center" vertical="center" wrapText="1"/>
    </xf>
    <xf numFmtId="49" fontId="8" fillId="0" borderId="6" xfId="0" quotePrefix="1" applyNumberFormat="1" applyFont="1" applyBorder="1" applyAlignment="1">
      <alignment horizontal="left" vertical="center" indent="1"/>
    </xf>
    <xf numFmtId="0" fontId="8" fillId="0" borderId="7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Border="1" applyAlignment="1">
      <alignment horizontal="left" vertical="center" indent="1"/>
    </xf>
    <xf numFmtId="0" fontId="8" fillId="0" borderId="0" xfId="0" quotePrefix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indent="2"/>
    </xf>
    <xf numFmtId="0" fontId="8" fillId="0" borderId="9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Alignment="1">
      <alignment horizontal="left" vertical="center" indent="1"/>
    </xf>
    <xf numFmtId="49" fontId="8" fillId="0" borderId="5" xfId="0" quotePrefix="1" applyNumberFormat="1" applyFont="1" applyBorder="1" applyAlignment="1">
      <alignment horizontal="left" vertical="center" indent="1"/>
    </xf>
    <xf numFmtId="0" fontId="8" fillId="0" borderId="5" xfId="0" quotePrefix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0" quotePrefix="1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3"/>
    </xf>
    <xf numFmtId="49" fontId="4" fillId="0" borderId="8" xfId="0" quotePrefix="1" applyNumberFormat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left" indent="1"/>
    </xf>
    <xf numFmtId="0" fontId="4" fillId="0" borderId="16" xfId="0" applyFont="1" applyBorder="1" applyAlignment="1">
      <alignment vertical="center"/>
    </xf>
    <xf numFmtId="0" fontId="4" fillId="0" borderId="16" xfId="0" quotePrefix="1" applyFont="1" applyBorder="1" applyAlignment="1">
      <alignment vertical="center"/>
    </xf>
    <xf numFmtId="0" fontId="8" fillId="0" borderId="16" xfId="0" quotePrefix="1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right" vertical="top"/>
    </xf>
    <xf numFmtId="164" fontId="6" fillId="0" borderId="8" xfId="0" applyNumberFormat="1" applyFont="1" applyFill="1" applyBorder="1" applyAlignment="1" applyProtection="1">
      <alignment horizontal="right" vertical="top"/>
    </xf>
    <xf numFmtId="164" fontId="6" fillId="0" borderId="9" xfId="0" applyNumberFormat="1" applyFont="1" applyFill="1" applyBorder="1" applyAlignment="1" applyProtection="1">
      <alignment horizontal="right" vertical="top"/>
    </xf>
    <xf numFmtId="0" fontId="8" fillId="0" borderId="0" xfId="0" applyFont="1" applyAlignment="1">
      <alignment horizontal="left" vertical="center" indent="1"/>
    </xf>
    <xf numFmtId="164" fontId="5" fillId="0" borderId="10" xfId="0" applyNumberFormat="1" applyFont="1" applyFill="1" applyBorder="1" applyAlignment="1" applyProtection="1">
      <alignment horizontal="right" vertical="top"/>
    </xf>
    <xf numFmtId="164" fontId="5" fillId="0" borderId="11" xfId="0" applyNumberFormat="1" applyFont="1" applyFill="1" applyBorder="1" applyAlignment="1" applyProtection="1">
      <alignment horizontal="right" vertical="top"/>
    </xf>
    <xf numFmtId="164" fontId="5" fillId="0" borderId="12" xfId="0" applyNumberFormat="1" applyFont="1" applyFill="1" applyBorder="1" applyAlignment="1" applyProtection="1">
      <alignment horizontal="right" vertical="top"/>
    </xf>
    <xf numFmtId="0" fontId="8" fillId="0" borderId="0" xfId="0" applyFont="1" applyBorder="1" applyAlignment="1">
      <alignment horizontal="left" vertical="center" indent="1"/>
    </xf>
    <xf numFmtId="164" fontId="5" fillId="0" borderId="8" xfId="0" applyNumberFormat="1" applyFont="1" applyFill="1" applyBorder="1" applyAlignment="1" applyProtection="1">
      <alignment horizontal="right" vertical="top"/>
    </xf>
    <xf numFmtId="164" fontId="5" fillId="0" borderId="0" xfId="0" applyNumberFormat="1" applyFont="1" applyFill="1" applyBorder="1" applyAlignment="1" applyProtection="1">
      <alignment horizontal="right" vertical="top"/>
    </xf>
    <xf numFmtId="164" fontId="5" fillId="0" borderId="9" xfId="0" applyNumberFormat="1" applyFont="1" applyFill="1" applyBorder="1" applyAlignment="1" applyProtection="1">
      <alignment horizontal="right" vertical="top"/>
    </xf>
    <xf numFmtId="164" fontId="5" fillId="0" borderId="6" xfId="0" applyNumberFormat="1" applyFont="1" applyFill="1" applyBorder="1" applyAlignment="1" applyProtection="1">
      <alignment horizontal="right" vertical="top"/>
    </xf>
    <xf numFmtId="164" fontId="5" fillId="0" borderId="5" xfId="0" applyNumberFormat="1" applyFont="1" applyFill="1" applyBorder="1" applyAlignment="1" applyProtection="1">
      <alignment horizontal="right" vertical="top"/>
    </xf>
    <xf numFmtId="164" fontId="5" fillId="0" borderId="7" xfId="0" applyNumberFormat="1" applyFont="1" applyFill="1" applyBorder="1" applyAlignment="1" applyProtection="1">
      <alignment horizontal="right" vertical="top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NumberFormat="1" applyFont="1" applyBorder="1" applyAlignment="1">
      <alignment horizontal="left"/>
    </xf>
    <xf numFmtId="164" fontId="6" fillId="0" borderId="1" xfId="0" applyNumberFormat="1" applyFont="1" applyFill="1" applyBorder="1" applyAlignment="1" applyProtection="1">
      <alignment horizontal="right" vertical="top"/>
    </xf>
    <xf numFmtId="164" fontId="6" fillId="0" borderId="19" xfId="0" applyNumberFormat="1" applyFont="1" applyFill="1" applyBorder="1" applyAlignment="1" applyProtection="1">
      <alignment horizontal="right" vertical="top"/>
    </xf>
    <xf numFmtId="164" fontId="6" fillId="0" borderId="20" xfId="0" applyNumberFormat="1" applyFont="1" applyFill="1" applyBorder="1" applyAlignment="1" applyProtection="1">
      <alignment horizontal="right" vertical="top"/>
    </xf>
    <xf numFmtId="0" fontId="11" fillId="0" borderId="1" xfId="0" applyFont="1" applyBorder="1" applyAlignment="1"/>
    <xf numFmtId="0" fontId="11" fillId="0" borderId="0" xfId="0" applyFont="1" applyAlignment="1"/>
    <xf numFmtId="0" fontId="8" fillId="0" borderId="0" xfId="0" applyNumberFormat="1" applyFont="1" applyAlignment="1">
      <alignment horizontal="left" vertical="center"/>
    </xf>
    <xf numFmtId="17" fontId="4" fillId="0" borderId="6" xfId="0" quotePrefix="1" applyNumberFormat="1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7" fontId="4" fillId="0" borderId="7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162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/>
    </row>
    <row r="4" spans="1:27" s="18" customFormat="1" ht="12.75" customHeight="1" x14ac:dyDescent="0.25">
      <c r="A4" s="64"/>
      <c r="B4" s="155" t="s">
        <v>7</v>
      </c>
      <c r="C4" s="153">
        <f>SUM(C5:C8)</f>
        <v>0</v>
      </c>
      <c r="D4" s="153">
        <f t="shared" ref="D4:K4" si="0">SUM(D5:D8)</f>
        <v>0</v>
      </c>
      <c r="E4" s="153">
        <f t="shared" si="0"/>
        <v>0</v>
      </c>
      <c r="F4" s="152">
        <f t="shared" si="0"/>
        <v>0</v>
      </c>
      <c r="G4" s="153">
        <f t="shared" si="0"/>
        <v>0</v>
      </c>
      <c r="H4" s="154">
        <f t="shared" si="0"/>
        <v>0</v>
      </c>
      <c r="I4" s="153">
        <f t="shared" si="0"/>
        <v>0</v>
      </c>
      <c r="J4" s="153">
        <f t="shared" si="0"/>
        <v>0</v>
      </c>
      <c r="K4" s="153">
        <f t="shared" si="0"/>
        <v>0</v>
      </c>
      <c r="Z4" s="163"/>
      <c r="AA4" s="32" t="s">
        <v>8</v>
      </c>
    </row>
    <row r="5" spans="1:27" s="18" customFormat="1" ht="12.75" customHeight="1" x14ac:dyDescent="0.25">
      <c r="A5" s="64"/>
      <c r="B5" s="65" t="s">
        <v>9</v>
      </c>
      <c r="C5" s="152">
        <v>0</v>
      </c>
      <c r="D5" s="153">
        <v>0</v>
      </c>
      <c r="E5" s="153">
        <v>0</v>
      </c>
      <c r="F5" s="152">
        <v>0</v>
      </c>
      <c r="G5" s="153">
        <v>0</v>
      </c>
      <c r="H5" s="154">
        <v>0</v>
      </c>
      <c r="I5" s="153">
        <v>0</v>
      </c>
      <c r="J5" s="153">
        <v>0</v>
      </c>
      <c r="K5" s="154">
        <v>0</v>
      </c>
      <c r="Z5" s="163"/>
      <c r="AA5" s="41">
        <v>1</v>
      </c>
    </row>
    <row r="6" spans="1:27" s="18" customFormat="1" ht="12.75" customHeight="1" x14ac:dyDescent="0.25">
      <c r="A6" s="64"/>
      <c r="B6" s="65" t="s">
        <v>10</v>
      </c>
      <c r="C6" s="156">
        <v>0</v>
      </c>
      <c r="D6" s="157">
        <v>0</v>
      </c>
      <c r="E6" s="157">
        <v>0</v>
      </c>
      <c r="F6" s="156">
        <v>0</v>
      </c>
      <c r="G6" s="157">
        <v>0</v>
      </c>
      <c r="H6" s="158">
        <v>0</v>
      </c>
      <c r="I6" s="157">
        <v>0</v>
      </c>
      <c r="J6" s="157">
        <v>0</v>
      </c>
      <c r="K6" s="158">
        <v>0</v>
      </c>
      <c r="Z6" s="163"/>
      <c r="AA6" s="32" t="s">
        <v>11</v>
      </c>
    </row>
    <row r="7" spans="1:27" s="18" customFormat="1" ht="12.75" customHeight="1" x14ac:dyDescent="0.25">
      <c r="A7" s="64"/>
      <c r="B7" s="65" t="s">
        <v>12</v>
      </c>
      <c r="C7" s="156">
        <v>0</v>
      </c>
      <c r="D7" s="157">
        <v>0</v>
      </c>
      <c r="E7" s="157">
        <v>0</v>
      </c>
      <c r="F7" s="156">
        <v>0</v>
      </c>
      <c r="G7" s="157">
        <v>0</v>
      </c>
      <c r="H7" s="158">
        <v>0</v>
      </c>
      <c r="I7" s="157">
        <v>0</v>
      </c>
      <c r="J7" s="157">
        <v>0</v>
      </c>
      <c r="K7" s="158">
        <v>0</v>
      </c>
      <c r="Z7" s="163"/>
      <c r="AA7" s="41">
        <v>2</v>
      </c>
    </row>
    <row r="8" spans="1:27" s="18" customFormat="1" ht="12.75" customHeight="1" x14ac:dyDescent="0.25">
      <c r="A8" s="64"/>
      <c r="B8" s="65" t="s">
        <v>13</v>
      </c>
      <c r="C8" s="159">
        <v>0</v>
      </c>
      <c r="D8" s="160">
        <v>0</v>
      </c>
      <c r="E8" s="160">
        <v>0</v>
      </c>
      <c r="F8" s="159">
        <v>0</v>
      </c>
      <c r="G8" s="160">
        <v>0</v>
      </c>
      <c r="H8" s="161">
        <v>0</v>
      </c>
      <c r="I8" s="160">
        <v>0</v>
      </c>
      <c r="J8" s="160">
        <v>0</v>
      </c>
      <c r="K8" s="161">
        <v>0</v>
      </c>
      <c r="Z8" s="163"/>
      <c r="AA8" s="32" t="s">
        <v>14</v>
      </c>
    </row>
    <row r="9" spans="1:27" s="31" customFormat="1" ht="12.75" customHeight="1" x14ac:dyDescent="0.2">
      <c r="A9" s="56"/>
      <c r="B9" s="151" t="s">
        <v>15</v>
      </c>
      <c r="C9" s="157">
        <v>535</v>
      </c>
      <c r="D9" s="157">
        <v>544</v>
      </c>
      <c r="E9" s="157">
        <v>643</v>
      </c>
      <c r="F9" s="156">
        <v>619</v>
      </c>
      <c r="G9" s="157">
        <v>619</v>
      </c>
      <c r="H9" s="158">
        <v>711</v>
      </c>
      <c r="I9" s="157">
        <v>656</v>
      </c>
      <c r="J9" s="157">
        <v>686.17600000000004</v>
      </c>
      <c r="K9" s="157">
        <v>722.54332799999997</v>
      </c>
      <c r="Z9" s="163"/>
      <c r="AA9" s="18" t="s">
        <v>0</v>
      </c>
    </row>
    <row r="10" spans="1:27" s="18" customFormat="1" ht="12.75" customHeight="1" x14ac:dyDescent="0.2">
      <c r="A10" s="70"/>
      <c r="B10" s="151" t="s">
        <v>120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/>
    </row>
    <row r="11" spans="1:27" s="18" customFormat="1" ht="12.75" customHeight="1" x14ac:dyDescent="0.25">
      <c r="A11" s="64"/>
      <c r="B11" s="151" t="s">
        <v>31</v>
      </c>
      <c r="C11" s="157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7">
        <v>0</v>
      </c>
      <c r="Z11" s="163"/>
    </row>
    <row r="12" spans="1:27" s="18" customFormat="1" ht="12.75" customHeight="1" x14ac:dyDescent="0.2">
      <c r="A12" s="70"/>
      <c r="B12" s="151" t="s">
        <v>32</v>
      </c>
      <c r="C12" s="157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7">
        <v>0</v>
      </c>
      <c r="Z12" s="163"/>
    </row>
    <row r="13" spans="1:27" s="18" customFormat="1" ht="12.75" customHeight="1" x14ac:dyDescent="0.2">
      <c r="A13" s="70"/>
      <c r="B13" s="151" t="s">
        <v>121</v>
      </c>
      <c r="C13" s="157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Z13" s="163"/>
    </row>
    <row r="14" spans="1:27" s="18" customFormat="1" ht="12.75" customHeight="1" x14ac:dyDescent="0.25">
      <c r="A14" s="64"/>
      <c r="B14" s="155" t="s">
        <v>39</v>
      </c>
      <c r="C14" s="160">
        <v>212</v>
      </c>
      <c r="D14" s="160">
        <v>1110</v>
      </c>
      <c r="E14" s="160">
        <v>1204</v>
      </c>
      <c r="F14" s="159">
        <v>245</v>
      </c>
      <c r="G14" s="160">
        <v>245</v>
      </c>
      <c r="H14" s="161">
        <v>1079</v>
      </c>
      <c r="I14" s="160">
        <v>260</v>
      </c>
      <c r="J14" s="160">
        <v>322</v>
      </c>
      <c r="K14" s="160">
        <v>339.06599999999997</v>
      </c>
      <c r="Z14" s="163"/>
    </row>
    <row r="15" spans="1:27" s="18" customFormat="1" ht="12.75" customHeight="1" x14ac:dyDescent="0.25">
      <c r="A15" s="144"/>
      <c r="B15" s="145" t="s">
        <v>40</v>
      </c>
      <c r="C15" s="167">
        <f>SUM(C5:C14)</f>
        <v>747</v>
      </c>
      <c r="D15" s="167">
        <f t="shared" ref="D15:K15" si="1">SUM(D5:D14)</f>
        <v>1654</v>
      </c>
      <c r="E15" s="167">
        <f t="shared" si="1"/>
        <v>1847</v>
      </c>
      <c r="F15" s="168">
        <f t="shared" si="1"/>
        <v>864</v>
      </c>
      <c r="G15" s="167">
        <f t="shared" si="1"/>
        <v>864</v>
      </c>
      <c r="H15" s="169">
        <f t="shared" si="1"/>
        <v>1790</v>
      </c>
      <c r="I15" s="167">
        <f t="shared" si="1"/>
        <v>916</v>
      </c>
      <c r="J15" s="167">
        <f t="shared" si="1"/>
        <v>1008.176</v>
      </c>
      <c r="K15" s="167">
        <f t="shared" si="1"/>
        <v>1061.609328</v>
      </c>
      <c r="Z15" s="163"/>
    </row>
    <row r="16" spans="1:27" s="18" customFormat="1" x14ac:dyDescent="0.2">
      <c r="Z16" s="163"/>
    </row>
    <row r="17" spans="26:26" s="18" customFormat="1" x14ac:dyDescent="0.2">
      <c r="Z17" s="163"/>
    </row>
    <row r="18" spans="26:26" s="18" customFormat="1" x14ac:dyDescent="0.2">
      <c r="Z18" s="163"/>
    </row>
    <row r="19" spans="26:26" s="18" customFormat="1" x14ac:dyDescent="0.2">
      <c r="Z19" s="163"/>
    </row>
    <row r="20" spans="26:26" s="18" customFormat="1" x14ac:dyDescent="0.2">
      <c r="Z20" s="163"/>
    </row>
    <row r="21" spans="26:26" s="18" customFormat="1" x14ac:dyDescent="0.2">
      <c r="Z21" s="163"/>
    </row>
    <row r="22" spans="26:26" s="18" customFormat="1" x14ac:dyDescent="0.2">
      <c r="Z22" s="163"/>
    </row>
    <row r="23" spans="26:26" s="18" customFormat="1" x14ac:dyDescent="0.2">
      <c r="Z23" s="163"/>
    </row>
    <row r="24" spans="26:26" s="18" customFormat="1" x14ac:dyDescent="0.2">
      <c r="Z24" s="163"/>
    </row>
    <row r="25" spans="26:26" s="18" customFormat="1" x14ac:dyDescent="0.2">
      <c r="Z25" s="163"/>
    </row>
    <row r="26" spans="26:26" s="18" customFormat="1" x14ac:dyDescent="0.2">
      <c r="Z26" s="163"/>
    </row>
    <row r="27" spans="26:26" s="18" customFormat="1" x14ac:dyDescent="0.2">
      <c r="Z27" s="163"/>
    </row>
    <row r="28" spans="26:26" s="18" customFormat="1" x14ac:dyDescent="0.2">
      <c r="Z28" s="163"/>
    </row>
    <row r="29" spans="26:26" s="18" customFormat="1" x14ac:dyDescent="0.2">
      <c r="Z29" s="163"/>
    </row>
    <row r="30" spans="26:26" s="18" customFormat="1" x14ac:dyDescent="0.2">
      <c r="Z30" s="163"/>
    </row>
    <row r="31" spans="26:26" s="18" customFormat="1" x14ac:dyDescent="0.2">
      <c r="Z31" s="163"/>
    </row>
    <row r="32" spans="26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171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65" t="s">
        <v>159</v>
      </c>
      <c r="C4" s="157">
        <v>225443</v>
      </c>
      <c r="D4" s="157">
        <v>240167</v>
      </c>
      <c r="E4" s="157">
        <v>245259</v>
      </c>
      <c r="F4" s="152">
        <v>254916</v>
      </c>
      <c r="G4" s="153">
        <v>255647</v>
      </c>
      <c r="H4" s="154">
        <v>256898</v>
      </c>
      <c r="I4" s="157">
        <v>265282.5422301105</v>
      </c>
      <c r="J4" s="157">
        <v>268998.70178101503</v>
      </c>
      <c r="K4" s="157">
        <v>283229.41127040877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65" t="s">
        <v>160</v>
      </c>
      <c r="C5" s="157">
        <v>6562</v>
      </c>
      <c r="D5" s="157">
        <v>7271</v>
      </c>
      <c r="E5" s="157">
        <v>7720</v>
      </c>
      <c r="F5" s="156">
        <v>8307.7307999999994</v>
      </c>
      <c r="G5" s="157">
        <v>8307.7307999999994</v>
      </c>
      <c r="H5" s="158">
        <v>8435</v>
      </c>
      <c r="I5" s="157">
        <v>8913.4266886800015</v>
      </c>
      <c r="J5" s="157">
        <v>9116.3788003592799</v>
      </c>
      <c r="K5" s="157">
        <v>9599.8657267783201</v>
      </c>
      <c r="Z5" s="163">
        <f t="shared" si="0"/>
        <v>1</v>
      </c>
      <c r="AA5" s="41">
        <v>6</v>
      </c>
    </row>
    <row r="6" spans="1:27" s="18" customFormat="1" ht="12.75" hidden="1" customHeight="1" x14ac:dyDescent="0.2">
      <c r="A6" s="70"/>
      <c r="B6" s="165" t="s">
        <v>0</v>
      </c>
      <c r="C6" s="157"/>
      <c r="D6" s="157"/>
      <c r="E6" s="157"/>
      <c r="F6" s="156"/>
      <c r="G6" s="157"/>
      <c r="H6" s="158"/>
      <c r="I6" s="157"/>
      <c r="J6" s="157"/>
      <c r="K6" s="157"/>
      <c r="Z6" s="163">
        <f t="shared" si="0"/>
        <v>0</v>
      </c>
      <c r="AA6" s="32" t="s">
        <v>11</v>
      </c>
    </row>
    <row r="7" spans="1:27" s="18" customFormat="1" ht="12.75" hidden="1" customHeight="1" x14ac:dyDescent="0.2">
      <c r="A7" s="70"/>
      <c r="B7" s="165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65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65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65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65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65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65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65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65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65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65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65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118</v>
      </c>
      <c r="C19" s="103">
        <f>SUM(C4:C18)</f>
        <v>232005</v>
      </c>
      <c r="D19" s="103">
        <f t="shared" ref="D19:K19" si="1">SUM(D4:D18)</f>
        <v>247438</v>
      </c>
      <c r="E19" s="103">
        <f t="shared" si="1"/>
        <v>252979</v>
      </c>
      <c r="F19" s="104">
        <f t="shared" si="1"/>
        <v>263223.73080000002</v>
      </c>
      <c r="G19" s="103">
        <f t="shared" si="1"/>
        <v>263954.73080000002</v>
      </c>
      <c r="H19" s="105">
        <f t="shared" si="1"/>
        <v>265333</v>
      </c>
      <c r="I19" s="103">
        <f t="shared" si="1"/>
        <v>274195.96891879052</v>
      </c>
      <c r="J19" s="103">
        <f t="shared" si="1"/>
        <v>278115.08058137429</v>
      </c>
      <c r="K19" s="103">
        <f t="shared" si="1"/>
        <v>292829.27699718712</v>
      </c>
      <c r="Z19" s="163">
        <f t="shared" si="0"/>
        <v>1</v>
      </c>
    </row>
    <row r="20" spans="1:26" s="18" customFormat="1" hidden="1" x14ac:dyDescent="0.25">
      <c r="A20" s="166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172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223277</v>
      </c>
      <c r="D4" s="148">
        <f t="shared" ref="D4:K4" si="0">SUM(D5:D7)</f>
        <v>227713</v>
      </c>
      <c r="E4" s="148">
        <f t="shared" si="0"/>
        <v>241947</v>
      </c>
      <c r="F4" s="149">
        <f t="shared" si="0"/>
        <v>252421.73079999999</v>
      </c>
      <c r="G4" s="148">
        <f t="shared" si="0"/>
        <v>251571.73079999999</v>
      </c>
      <c r="H4" s="150">
        <f t="shared" si="0"/>
        <v>252386</v>
      </c>
      <c r="I4" s="148">
        <f t="shared" si="0"/>
        <v>261493.96891879049</v>
      </c>
      <c r="J4" s="148">
        <f t="shared" si="0"/>
        <v>268594.08058137452</v>
      </c>
      <c r="K4" s="148">
        <f t="shared" si="0"/>
        <v>282803.6639971874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202709</v>
      </c>
      <c r="D5" s="153">
        <v>213871</v>
      </c>
      <c r="E5" s="153">
        <v>226730</v>
      </c>
      <c r="F5" s="152">
        <v>238468.07079999999</v>
      </c>
      <c r="G5" s="153">
        <v>237068.07079999999</v>
      </c>
      <c r="H5" s="154">
        <v>237965</v>
      </c>
      <c r="I5" s="153">
        <v>248785.29483879049</v>
      </c>
      <c r="J5" s="153">
        <v>255132.18200137455</v>
      </c>
      <c r="K5" s="154">
        <v>268628.2847924474</v>
      </c>
      <c r="AA5" s="41">
        <v>6</v>
      </c>
    </row>
    <row r="6" spans="1:27" s="18" customFormat="1" ht="12.75" customHeight="1" x14ac:dyDescent="0.25">
      <c r="A6" s="64"/>
      <c r="B6" s="114" t="s">
        <v>45</v>
      </c>
      <c r="C6" s="156">
        <v>20568</v>
      </c>
      <c r="D6" s="157">
        <v>13835</v>
      </c>
      <c r="E6" s="157">
        <v>15215</v>
      </c>
      <c r="F6" s="156">
        <v>13953.66</v>
      </c>
      <c r="G6" s="157">
        <v>14503.66</v>
      </c>
      <c r="H6" s="158">
        <v>14418</v>
      </c>
      <c r="I6" s="157">
        <v>12708.674080000001</v>
      </c>
      <c r="J6" s="157">
        <v>13461.898580000005</v>
      </c>
      <c r="K6" s="158">
        <v>14175.379204740002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7</v>
      </c>
      <c r="E7" s="160">
        <v>2</v>
      </c>
      <c r="F7" s="159">
        <v>0</v>
      </c>
      <c r="G7" s="160">
        <v>0</v>
      </c>
      <c r="H7" s="161">
        <v>3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119</v>
      </c>
      <c r="C8" s="148">
        <f>SUM(C9:C15)</f>
        <v>3601</v>
      </c>
      <c r="D8" s="148">
        <f t="shared" ref="D8:K8" si="1">SUM(D9:D15)</f>
        <v>8189</v>
      </c>
      <c r="E8" s="148">
        <f t="shared" si="1"/>
        <v>7606</v>
      </c>
      <c r="F8" s="149">
        <f t="shared" si="1"/>
        <v>5572</v>
      </c>
      <c r="G8" s="148">
        <f t="shared" si="1"/>
        <v>5272</v>
      </c>
      <c r="H8" s="150">
        <f t="shared" si="1"/>
        <v>6472</v>
      </c>
      <c r="I8" s="148">
        <f t="shared" si="1"/>
        <v>5406</v>
      </c>
      <c r="J8" s="148">
        <f t="shared" si="1"/>
        <v>5244</v>
      </c>
      <c r="K8" s="148">
        <f t="shared" si="1"/>
        <v>5521.9319999999998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8</v>
      </c>
      <c r="E9" s="153">
        <v>6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3601</v>
      </c>
      <c r="D15" s="160">
        <v>8181</v>
      </c>
      <c r="E15" s="160">
        <v>7600</v>
      </c>
      <c r="F15" s="159">
        <v>5572</v>
      </c>
      <c r="G15" s="160">
        <v>5272</v>
      </c>
      <c r="H15" s="161">
        <v>6472</v>
      </c>
      <c r="I15" s="160">
        <v>5406</v>
      </c>
      <c r="J15" s="160">
        <v>5244</v>
      </c>
      <c r="K15" s="161">
        <v>5521.9319999999998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5127</v>
      </c>
      <c r="D16" s="148">
        <f t="shared" ref="D16:K16" si="2">SUM(D17:D23)</f>
        <v>11536</v>
      </c>
      <c r="E16" s="148">
        <f t="shared" si="2"/>
        <v>3426</v>
      </c>
      <c r="F16" s="149">
        <f t="shared" si="2"/>
        <v>5230</v>
      </c>
      <c r="G16" s="148">
        <f t="shared" si="2"/>
        <v>7111</v>
      </c>
      <c r="H16" s="150">
        <f t="shared" si="2"/>
        <v>6475</v>
      </c>
      <c r="I16" s="148">
        <f t="shared" si="2"/>
        <v>7296</v>
      </c>
      <c r="J16" s="148">
        <f t="shared" si="2"/>
        <v>4277</v>
      </c>
      <c r="K16" s="148">
        <f t="shared" si="2"/>
        <v>4503.6809999999996</v>
      </c>
    </row>
    <row r="17" spans="1:11" s="18" customFormat="1" ht="12.75" customHeight="1" x14ac:dyDescent="0.2">
      <c r="A17" s="70"/>
      <c r="B17" s="114" t="s">
        <v>105</v>
      </c>
      <c r="C17" s="152">
        <v>5127</v>
      </c>
      <c r="D17" s="153">
        <v>6685</v>
      </c>
      <c r="E17" s="153">
        <v>3426</v>
      </c>
      <c r="F17" s="152">
        <v>5230</v>
      </c>
      <c r="G17" s="153">
        <v>6211</v>
      </c>
      <c r="H17" s="154">
        <v>5711</v>
      </c>
      <c r="I17" s="153">
        <v>7296</v>
      </c>
      <c r="J17" s="153">
        <v>4277</v>
      </c>
      <c r="K17" s="154">
        <v>4503.6809999999996</v>
      </c>
    </row>
    <row r="18" spans="1:11" s="18" customFormat="1" ht="12.75" customHeight="1" x14ac:dyDescent="0.2">
      <c r="A18" s="70"/>
      <c r="B18" s="114" t="s">
        <v>108</v>
      </c>
      <c r="C18" s="156">
        <v>0</v>
      </c>
      <c r="D18" s="157">
        <v>4851</v>
      </c>
      <c r="E18" s="157">
        <v>0</v>
      </c>
      <c r="F18" s="156">
        <v>0</v>
      </c>
      <c r="G18" s="157">
        <v>900</v>
      </c>
      <c r="H18" s="158">
        <v>764</v>
      </c>
      <c r="I18" s="157">
        <v>0</v>
      </c>
      <c r="J18" s="157">
        <v>0</v>
      </c>
      <c r="K18" s="158">
        <v>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232005</v>
      </c>
      <c r="D26" s="103">
        <f t="shared" ref="D26:K26" si="3">+D4+D8+D16+D24</f>
        <v>247438</v>
      </c>
      <c r="E26" s="103">
        <f t="shared" si="3"/>
        <v>252979</v>
      </c>
      <c r="F26" s="104">
        <f t="shared" si="3"/>
        <v>263223.73080000002</v>
      </c>
      <c r="G26" s="103">
        <f t="shared" si="3"/>
        <v>263954.73080000002</v>
      </c>
      <c r="H26" s="105">
        <f t="shared" si="3"/>
        <v>265333</v>
      </c>
      <c r="I26" s="103">
        <f t="shared" si="3"/>
        <v>274195.96891879046</v>
      </c>
      <c r="J26" s="103">
        <f t="shared" si="3"/>
        <v>278115.08058137452</v>
      </c>
      <c r="K26" s="103">
        <f t="shared" si="3"/>
        <v>292829.27699718735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173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65" t="s">
        <v>161</v>
      </c>
      <c r="C4" s="157">
        <v>19457</v>
      </c>
      <c r="D4" s="157">
        <v>23815</v>
      </c>
      <c r="E4" s="157">
        <v>24117</v>
      </c>
      <c r="F4" s="152">
        <v>24817.75</v>
      </c>
      <c r="G4" s="153">
        <v>25313.75</v>
      </c>
      <c r="H4" s="154">
        <v>25478</v>
      </c>
      <c r="I4" s="157">
        <v>24402.500000000004</v>
      </c>
      <c r="J4" s="157">
        <v>24266.527500000004</v>
      </c>
      <c r="K4" s="157">
        <v>25553.062187499996</v>
      </c>
      <c r="Z4" s="163">
        <f t="shared" ref="Z4:Z20" si="0">IF(LEN(B4)&lt;5,0,1)</f>
        <v>1</v>
      </c>
      <c r="AA4" s="32" t="s">
        <v>8</v>
      </c>
    </row>
    <row r="5" spans="1:27" s="18" customFormat="1" ht="12.75" hidden="1" customHeight="1" x14ac:dyDescent="0.2">
      <c r="A5" s="70"/>
      <c r="B5" s="165" t="s">
        <v>0</v>
      </c>
      <c r="C5" s="157"/>
      <c r="D5" s="157"/>
      <c r="E5" s="157"/>
      <c r="F5" s="156"/>
      <c r="G5" s="157"/>
      <c r="H5" s="158"/>
      <c r="I5" s="157"/>
      <c r="J5" s="157"/>
      <c r="K5" s="157"/>
      <c r="Z5" s="163">
        <f t="shared" si="0"/>
        <v>0</v>
      </c>
      <c r="AA5" s="41">
        <v>7</v>
      </c>
    </row>
    <row r="6" spans="1:27" s="18" customFormat="1" ht="12.75" hidden="1" customHeight="1" x14ac:dyDescent="0.2">
      <c r="A6" s="70"/>
      <c r="B6" s="165" t="s">
        <v>0</v>
      </c>
      <c r="C6" s="157"/>
      <c r="D6" s="157"/>
      <c r="E6" s="157"/>
      <c r="F6" s="156"/>
      <c r="G6" s="157"/>
      <c r="H6" s="158"/>
      <c r="I6" s="157"/>
      <c r="J6" s="157"/>
      <c r="K6" s="157"/>
      <c r="Z6" s="163">
        <f t="shared" si="0"/>
        <v>0</v>
      </c>
      <c r="AA6" s="32" t="s">
        <v>11</v>
      </c>
    </row>
    <row r="7" spans="1:27" s="18" customFormat="1" ht="12.75" hidden="1" customHeight="1" x14ac:dyDescent="0.2">
      <c r="A7" s="70"/>
      <c r="B7" s="165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65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65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65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65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65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65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65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65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65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65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65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118</v>
      </c>
      <c r="C19" s="103">
        <f>SUM(C4:C18)</f>
        <v>19457</v>
      </c>
      <c r="D19" s="103">
        <f t="shared" ref="D19:K19" si="1">SUM(D4:D18)</f>
        <v>23815</v>
      </c>
      <c r="E19" s="103">
        <f t="shared" si="1"/>
        <v>24117</v>
      </c>
      <c r="F19" s="104">
        <f t="shared" si="1"/>
        <v>24817.75</v>
      </c>
      <c r="G19" s="103">
        <f t="shared" si="1"/>
        <v>25313.75</v>
      </c>
      <c r="H19" s="105">
        <f t="shared" si="1"/>
        <v>25478</v>
      </c>
      <c r="I19" s="103">
        <f t="shared" si="1"/>
        <v>24402.500000000004</v>
      </c>
      <c r="J19" s="103">
        <f t="shared" si="1"/>
        <v>24266.527500000004</v>
      </c>
      <c r="K19" s="103">
        <f t="shared" si="1"/>
        <v>25553.062187499996</v>
      </c>
      <c r="Z19" s="163">
        <f t="shared" si="0"/>
        <v>1</v>
      </c>
    </row>
    <row r="20" spans="1:26" s="18" customFormat="1" hidden="1" x14ac:dyDescent="0.25">
      <c r="A20" s="166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174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19411</v>
      </c>
      <c r="D4" s="148">
        <f t="shared" ref="D4:K4" si="0">SUM(D5:D7)</f>
        <v>23453</v>
      </c>
      <c r="E4" s="148">
        <f t="shared" si="0"/>
        <v>24114</v>
      </c>
      <c r="F4" s="149">
        <f t="shared" si="0"/>
        <v>24817.75</v>
      </c>
      <c r="G4" s="148">
        <f t="shared" si="0"/>
        <v>24347.75</v>
      </c>
      <c r="H4" s="150">
        <f t="shared" si="0"/>
        <v>24541</v>
      </c>
      <c r="I4" s="148">
        <f t="shared" si="0"/>
        <v>24022.5</v>
      </c>
      <c r="J4" s="148">
        <f t="shared" si="0"/>
        <v>24266.5275</v>
      </c>
      <c r="K4" s="148">
        <f t="shared" si="0"/>
        <v>25553.062187499992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9610</v>
      </c>
      <c r="D5" s="153">
        <v>11671</v>
      </c>
      <c r="E5" s="153">
        <v>13357</v>
      </c>
      <c r="F5" s="152">
        <v>15455.45</v>
      </c>
      <c r="G5" s="153">
        <v>15455.45</v>
      </c>
      <c r="H5" s="154">
        <v>15718</v>
      </c>
      <c r="I5" s="153">
        <v>15303.000000000002</v>
      </c>
      <c r="J5" s="153">
        <v>15839.609999999999</v>
      </c>
      <c r="K5" s="154">
        <v>16679.518059999995</v>
      </c>
      <c r="AA5" s="41">
        <v>7</v>
      </c>
    </row>
    <row r="6" spans="1:27" s="18" customFormat="1" ht="12.75" customHeight="1" x14ac:dyDescent="0.25">
      <c r="A6" s="64"/>
      <c r="B6" s="114" t="s">
        <v>45</v>
      </c>
      <c r="C6" s="156">
        <v>9801</v>
      </c>
      <c r="D6" s="157">
        <v>11782</v>
      </c>
      <c r="E6" s="157">
        <v>10757</v>
      </c>
      <c r="F6" s="156">
        <v>9362.2999999999993</v>
      </c>
      <c r="G6" s="157">
        <v>8892.2999999999993</v>
      </c>
      <c r="H6" s="158">
        <v>8823</v>
      </c>
      <c r="I6" s="157">
        <v>8719.5</v>
      </c>
      <c r="J6" s="157">
        <v>8426.9175000000014</v>
      </c>
      <c r="K6" s="158">
        <v>8873.5441274999994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119</v>
      </c>
      <c r="C8" s="148">
        <f>SUM(C9:C15)</f>
        <v>0</v>
      </c>
      <c r="D8" s="148">
        <f t="shared" ref="D8:K8" si="1">SUM(D9:D15)</f>
        <v>61</v>
      </c>
      <c r="E8" s="148">
        <f t="shared" si="1"/>
        <v>3</v>
      </c>
      <c r="F8" s="149">
        <f t="shared" si="1"/>
        <v>0</v>
      </c>
      <c r="G8" s="148">
        <f t="shared" si="1"/>
        <v>796</v>
      </c>
      <c r="H8" s="150">
        <f t="shared" si="1"/>
        <v>767</v>
      </c>
      <c r="I8" s="148">
        <f t="shared" si="1"/>
        <v>0</v>
      </c>
      <c r="J8" s="148">
        <f t="shared" si="1"/>
        <v>0</v>
      </c>
      <c r="K8" s="148">
        <f t="shared" si="1"/>
        <v>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0</v>
      </c>
      <c r="D15" s="160">
        <v>61</v>
      </c>
      <c r="E15" s="160">
        <v>3</v>
      </c>
      <c r="F15" s="159">
        <v>0</v>
      </c>
      <c r="G15" s="160">
        <v>796</v>
      </c>
      <c r="H15" s="161">
        <v>767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46</v>
      </c>
      <c r="D16" s="148">
        <f t="shared" ref="D16:K16" si="2">SUM(D17:D23)</f>
        <v>301</v>
      </c>
      <c r="E16" s="148">
        <f t="shared" si="2"/>
        <v>0</v>
      </c>
      <c r="F16" s="149">
        <f t="shared" si="2"/>
        <v>0</v>
      </c>
      <c r="G16" s="148">
        <f t="shared" si="2"/>
        <v>170</v>
      </c>
      <c r="H16" s="150">
        <f t="shared" si="2"/>
        <v>170</v>
      </c>
      <c r="I16" s="148">
        <f t="shared" si="2"/>
        <v>380</v>
      </c>
      <c r="J16" s="148">
        <f t="shared" si="2"/>
        <v>0</v>
      </c>
      <c r="K16" s="148">
        <f t="shared" si="2"/>
        <v>0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46</v>
      </c>
      <c r="D18" s="157">
        <v>301</v>
      </c>
      <c r="E18" s="157">
        <v>0</v>
      </c>
      <c r="F18" s="156">
        <v>0</v>
      </c>
      <c r="G18" s="157">
        <v>0</v>
      </c>
      <c r="H18" s="158">
        <v>0</v>
      </c>
      <c r="I18" s="157">
        <v>380</v>
      </c>
      <c r="J18" s="157">
        <v>0</v>
      </c>
      <c r="K18" s="158">
        <v>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170</v>
      </c>
      <c r="H19" s="158">
        <v>170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19457</v>
      </c>
      <c r="D26" s="103">
        <f t="shared" ref="D26:K26" si="3">+D4+D8+D16+D24</f>
        <v>23815</v>
      </c>
      <c r="E26" s="103">
        <f t="shared" si="3"/>
        <v>24117</v>
      </c>
      <c r="F26" s="104">
        <f t="shared" si="3"/>
        <v>24817.75</v>
      </c>
      <c r="G26" s="103">
        <f t="shared" si="3"/>
        <v>25313.75</v>
      </c>
      <c r="H26" s="105">
        <f t="shared" si="3"/>
        <v>25478</v>
      </c>
      <c r="I26" s="103">
        <f t="shared" si="3"/>
        <v>24402.5</v>
      </c>
      <c r="J26" s="103">
        <f t="shared" si="3"/>
        <v>24266.5275</v>
      </c>
      <c r="K26" s="103">
        <f t="shared" si="3"/>
        <v>25553.062187499992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53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122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5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7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3" t="s">
        <v>0</v>
      </c>
      <c r="O3" s="23" t="s">
        <v>0</v>
      </c>
    </row>
    <row r="4" spans="1:27" s="31" customFormat="1" x14ac:dyDescent="0.25">
      <c r="A4" s="24"/>
      <c r="B4" s="25" t="s">
        <v>7</v>
      </c>
      <c r="C4" s="26" t="s">
        <v>0</v>
      </c>
      <c r="D4" s="26" t="s">
        <v>0</v>
      </c>
      <c r="E4" s="27">
        <f>SUM(E5:E8)</f>
        <v>0</v>
      </c>
      <c r="F4" s="27">
        <f t="shared" ref="F4:M4" si="0">SUM(F5:F8)</f>
        <v>0</v>
      </c>
      <c r="G4" s="27">
        <f t="shared" si="0"/>
        <v>0</v>
      </c>
      <c r="H4" s="28">
        <f t="shared" si="0"/>
        <v>0</v>
      </c>
      <c r="I4" s="27">
        <f t="shared" si="0"/>
        <v>0</v>
      </c>
      <c r="J4" s="29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30" t="s">
        <v>0</v>
      </c>
      <c r="O4" s="30" t="s">
        <v>0</v>
      </c>
      <c r="AA4" s="32" t="s">
        <v>8</v>
      </c>
    </row>
    <row r="5" spans="1:27" s="18" customFormat="1" x14ac:dyDescent="0.2">
      <c r="B5" s="33" t="s">
        <v>9</v>
      </c>
      <c r="C5" s="34" t="s">
        <v>0</v>
      </c>
      <c r="D5" s="35" t="s">
        <v>0</v>
      </c>
      <c r="E5" s="36">
        <v>0</v>
      </c>
      <c r="F5" s="36">
        <v>0</v>
      </c>
      <c r="G5" s="36">
        <v>0</v>
      </c>
      <c r="H5" s="37">
        <v>0</v>
      </c>
      <c r="I5" s="36">
        <v>0</v>
      </c>
      <c r="J5" s="38">
        <v>0</v>
      </c>
      <c r="K5" s="36">
        <v>0</v>
      </c>
      <c r="L5" s="36">
        <v>0</v>
      </c>
      <c r="M5" s="36">
        <v>0</v>
      </c>
      <c r="N5" s="39" t="s">
        <v>0</v>
      </c>
      <c r="O5" s="40" t="s">
        <v>0</v>
      </c>
      <c r="AA5" s="41">
        <v>1</v>
      </c>
    </row>
    <row r="6" spans="1:27" s="18" customFormat="1" x14ac:dyDescent="0.2">
      <c r="B6" s="33" t="s">
        <v>10</v>
      </c>
      <c r="C6" s="42" t="s">
        <v>0</v>
      </c>
      <c r="D6" s="43" t="s">
        <v>0</v>
      </c>
      <c r="E6" s="44">
        <v>0</v>
      </c>
      <c r="F6" s="44">
        <v>0</v>
      </c>
      <c r="G6" s="44">
        <v>0</v>
      </c>
      <c r="H6" s="45">
        <v>0</v>
      </c>
      <c r="I6" s="44">
        <v>0</v>
      </c>
      <c r="J6" s="46">
        <v>0</v>
      </c>
      <c r="K6" s="44">
        <v>0</v>
      </c>
      <c r="L6" s="44">
        <v>0</v>
      </c>
      <c r="M6" s="44">
        <v>0</v>
      </c>
      <c r="N6" s="47" t="s">
        <v>0</v>
      </c>
      <c r="O6" s="48" t="s">
        <v>0</v>
      </c>
      <c r="AA6" s="32" t="s">
        <v>11</v>
      </c>
    </row>
    <row r="7" spans="1:27" s="18" customFormat="1" x14ac:dyDescent="0.2">
      <c r="B7" s="33" t="s">
        <v>12</v>
      </c>
      <c r="C7" s="42" t="s">
        <v>0</v>
      </c>
      <c r="D7" s="43" t="s">
        <v>0</v>
      </c>
      <c r="E7" s="44">
        <v>0</v>
      </c>
      <c r="F7" s="44">
        <v>0</v>
      </c>
      <c r="G7" s="44">
        <v>0</v>
      </c>
      <c r="H7" s="45">
        <v>0</v>
      </c>
      <c r="I7" s="44">
        <v>0</v>
      </c>
      <c r="J7" s="46">
        <v>0</v>
      </c>
      <c r="K7" s="44">
        <v>0</v>
      </c>
      <c r="L7" s="44">
        <v>0</v>
      </c>
      <c r="M7" s="44">
        <v>0</v>
      </c>
      <c r="N7" s="47" t="s">
        <v>0</v>
      </c>
      <c r="O7" s="48" t="s">
        <v>0</v>
      </c>
      <c r="AA7" s="41">
        <v>1</v>
      </c>
    </row>
    <row r="8" spans="1:27" s="18" customFormat="1" x14ac:dyDescent="0.2">
      <c r="B8" s="33" t="s">
        <v>13</v>
      </c>
      <c r="C8" s="49" t="s">
        <v>0</v>
      </c>
      <c r="D8" s="50" t="s">
        <v>0</v>
      </c>
      <c r="E8" s="51">
        <v>0</v>
      </c>
      <c r="F8" s="51">
        <v>0</v>
      </c>
      <c r="G8" s="51">
        <v>0</v>
      </c>
      <c r="H8" s="52">
        <v>0</v>
      </c>
      <c r="I8" s="51">
        <v>0</v>
      </c>
      <c r="J8" s="53">
        <v>0</v>
      </c>
      <c r="K8" s="51">
        <v>0</v>
      </c>
      <c r="L8" s="51">
        <v>0</v>
      </c>
      <c r="M8" s="51">
        <v>0</v>
      </c>
      <c r="N8" s="54" t="s">
        <v>0</v>
      </c>
      <c r="O8" s="55" t="s">
        <v>0</v>
      </c>
      <c r="AA8" s="32" t="s">
        <v>14</v>
      </c>
    </row>
    <row r="9" spans="1:27" s="31" customFormat="1" x14ac:dyDescent="0.25">
      <c r="A9" s="24"/>
      <c r="B9" s="25" t="s">
        <v>15</v>
      </c>
      <c r="C9" s="26" t="s">
        <v>0</v>
      </c>
      <c r="D9" s="26" t="s">
        <v>0</v>
      </c>
      <c r="E9" s="27">
        <f>E10+E19</f>
        <v>535</v>
      </c>
      <c r="F9" s="27">
        <f t="shared" ref="F9:M9" si="1">F10+F19</f>
        <v>544</v>
      </c>
      <c r="G9" s="27">
        <f t="shared" si="1"/>
        <v>643</v>
      </c>
      <c r="H9" s="28">
        <f t="shared" si="1"/>
        <v>619</v>
      </c>
      <c r="I9" s="27">
        <f t="shared" si="1"/>
        <v>619</v>
      </c>
      <c r="J9" s="29">
        <f t="shared" si="1"/>
        <v>711</v>
      </c>
      <c r="K9" s="27">
        <f t="shared" si="1"/>
        <v>656</v>
      </c>
      <c r="L9" s="27">
        <f t="shared" si="1"/>
        <v>686.17600000000004</v>
      </c>
      <c r="M9" s="27">
        <f t="shared" si="1"/>
        <v>722.54332799999997</v>
      </c>
      <c r="N9" s="30" t="s">
        <v>0</v>
      </c>
      <c r="O9" s="30" t="s">
        <v>0</v>
      </c>
      <c r="AA9" s="18" t="s">
        <v>0</v>
      </c>
    </row>
    <row r="10" spans="1:27" s="31" customFormat="1" x14ac:dyDescent="0.2">
      <c r="A10" s="56"/>
      <c r="B10" s="33" t="s">
        <v>16</v>
      </c>
      <c r="C10" s="57" t="s">
        <v>0</v>
      </c>
      <c r="D10" s="58" t="s">
        <v>0</v>
      </c>
      <c r="E10" s="59">
        <f>SUM(E11:E13)</f>
        <v>524</v>
      </c>
      <c r="F10" s="59">
        <f t="shared" ref="F10:M10" si="2">SUM(F11:F13)</f>
        <v>544</v>
      </c>
      <c r="G10" s="59">
        <f t="shared" si="2"/>
        <v>643</v>
      </c>
      <c r="H10" s="60">
        <f t="shared" si="2"/>
        <v>619</v>
      </c>
      <c r="I10" s="59">
        <f t="shared" si="2"/>
        <v>619</v>
      </c>
      <c r="J10" s="61">
        <f t="shared" si="2"/>
        <v>711</v>
      </c>
      <c r="K10" s="59">
        <f t="shared" si="2"/>
        <v>656</v>
      </c>
      <c r="L10" s="59">
        <f t="shared" si="2"/>
        <v>686.17600000000004</v>
      </c>
      <c r="M10" s="59">
        <f t="shared" si="2"/>
        <v>722.54332799999997</v>
      </c>
      <c r="N10" s="62" t="s">
        <v>0</v>
      </c>
      <c r="O10" s="63" t="s">
        <v>0</v>
      </c>
    </row>
    <row r="11" spans="1:27" s="18" customFormat="1" x14ac:dyDescent="0.25">
      <c r="A11" s="64"/>
      <c r="B11" s="65" t="s">
        <v>17</v>
      </c>
      <c r="C11" s="66" t="s">
        <v>0</v>
      </c>
      <c r="D11" s="67" t="s">
        <v>0</v>
      </c>
      <c r="E11" s="36">
        <v>0</v>
      </c>
      <c r="F11" s="36">
        <v>0</v>
      </c>
      <c r="G11" s="36">
        <v>0</v>
      </c>
      <c r="H11" s="37">
        <v>0</v>
      </c>
      <c r="I11" s="36">
        <v>0</v>
      </c>
      <c r="J11" s="38">
        <v>0</v>
      </c>
      <c r="K11" s="36">
        <v>0</v>
      </c>
      <c r="L11" s="36">
        <v>0</v>
      </c>
      <c r="M11" s="36">
        <v>0</v>
      </c>
      <c r="N11" s="68" t="s">
        <v>0</v>
      </c>
      <c r="O11" s="69" t="s">
        <v>0</v>
      </c>
    </row>
    <row r="12" spans="1:27" s="18" customFormat="1" x14ac:dyDescent="0.2">
      <c r="A12" s="70"/>
      <c r="B12" s="65" t="s">
        <v>18</v>
      </c>
      <c r="C12" s="66" t="s">
        <v>0</v>
      </c>
      <c r="D12" s="66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69" t="s">
        <v>0</v>
      </c>
      <c r="O12" s="69" t="s">
        <v>0</v>
      </c>
    </row>
    <row r="13" spans="1:27" s="18" customFormat="1" x14ac:dyDescent="0.2">
      <c r="A13" s="70"/>
      <c r="B13" s="65" t="s">
        <v>19</v>
      </c>
      <c r="C13" s="66" t="s">
        <v>0</v>
      </c>
      <c r="D13" s="66" t="s">
        <v>0</v>
      </c>
      <c r="E13" s="44">
        <v>524</v>
      </c>
      <c r="F13" s="44">
        <v>544</v>
      </c>
      <c r="G13" s="44">
        <v>643</v>
      </c>
      <c r="H13" s="45">
        <v>619</v>
      </c>
      <c r="I13" s="44">
        <v>619</v>
      </c>
      <c r="J13" s="46">
        <v>711</v>
      </c>
      <c r="K13" s="44">
        <v>656</v>
      </c>
      <c r="L13" s="44">
        <v>686.17600000000004</v>
      </c>
      <c r="M13" s="44">
        <v>722.54332799999997</v>
      </c>
      <c r="N13" s="69" t="s">
        <v>0</v>
      </c>
      <c r="O13" s="69" t="s">
        <v>0</v>
      </c>
    </row>
    <row r="14" spans="1:27" s="18" customFormat="1" x14ac:dyDescent="0.25">
      <c r="A14" s="64"/>
      <c r="B14" s="71" t="s">
        <v>20</v>
      </c>
      <c r="C14" s="72" t="s">
        <v>0</v>
      </c>
      <c r="D14" s="72" t="s">
        <v>0</v>
      </c>
      <c r="E14" s="51"/>
      <c r="F14" s="51"/>
      <c r="G14" s="51"/>
      <c r="H14" s="52"/>
      <c r="I14" s="51"/>
      <c r="J14" s="53"/>
      <c r="K14" s="51"/>
      <c r="L14" s="51"/>
      <c r="M14" s="51"/>
      <c r="N14" s="69" t="s">
        <v>0</v>
      </c>
      <c r="O14" s="69" t="s">
        <v>0</v>
      </c>
    </row>
    <row r="15" spans="1:27" s="18" customFormat="1" x14ac:dyDescent="0.2">
      <c r="A15" s="70"/>
      <c r="B15" s="73" t="s">
        <v>21</v>
      </c>
      <c r="C15" s="74" t="s">
        <v>0</v>
      </c>
      <c r="D15" s="74" t="s">
        <v>0</v>
      </c>
      <c r="E15" s="37">
        <v>524</v>
      </c>
      <c r="F15" s="36">
        <v>528</v>
      </c>
      <c r="G15" s="36">
        <v>643</v>
      </c>
      <c r="H15" s="37">
        <v>619</v>
      </c>
      <c r="I15" s="36">
        <v>619</v>
      </c>
      <c r="J15" s="38">
        <v>711</v>
      </c>
      <c r="K15" s="36">
        <v>656</v>
      </c>
      <c r="L15" s="36">
        <v>686.17600000000004</v>
      </c>
      <c r="M15" s="38">
        <v>722.54332799999997</v>
      </c>
      <c r="N15" s="69" t="s">
        <v>0</v>
      </c>
      <c r="O15" s="69" t="s">
        <v>0</v>
      </c>
    </row>
    <row r="16" spans="1:27" s="18" customFormat="1" x14ac:dyDescent="0.2">
      <c r="A16" s="70"/>
      <c r="B16" s="73" t="s">
        <v>22</v>
      </c>
      <c r="C16" s="74" t="s">
        <v>0</v>
      </c>
      <c r="D16" s="74" t="s">
        <v>0</v>
      </c>
      <c r="E16" s="45">
        <v>0</v>
      </c>
      <c r="F16" s="44">
        <v>16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6">
        <v>0</v>
      </c>
      <c r="N16" s="69" t="s">
        <v>0</v>
      </c>
      <c r="O16" s="69" t="s">
        <v>0</v>
      </c>
    </row>
    <row r="17" spans="1:16" s="18" customFormat="1" x14ac:dyDescent="0.2">
      <c r="A17" s="70"/>
      <c r="B17" s="73" t="s">
        <v>22</v>
      </c>
      <c r="C17" s="74" t="s">
        <v>0</v>
      </c>
      <c r="D17" s="74" t="s">
        <v>0</v>
      </c>
      <c r="E17" s="45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6">
        <v>0</v>
      </c>
      <c r="N17" s="69" t="s">
        <v>0</v>
      </c>
      <c r="O17" s="69" t="s">
        <v>0</v>
      </c>
    </row>
    <row r="18" spans="1:16" s="18" customFormat="1" x14ac:dyDescent="0.2">
      <c r="A18" s="70"/>
      <c r="B18" s="73" t="s">
        <v>22</v>
      </c>
      <c r="C18" s="74" t="s">
        <v>0</v>
      </c>
      <c r="D18" s="74" t="s">
        <v>0</v>
      </c>
      <c r="E18" s="52">
        <v>0</v>
      </c>
      <c r="F18" s="51">
        <v>0</v>
      </c>
      <c r="G18" s="51">
        <v>0</v>
      </c>
      <c r="H18" s="52">
        <v>0</v>
      </c>
      <c r="I18" s="51">
        <v>0</v>
      </c>
      <c r="J18" s="53">
        <v>0</v>
      </c>
      <c r="K18" s="51">
        <v>0</v>
      </c>
      <c r="L18" s="51">
        <v>0</v>
      </c>
      <c r="M18" s="53">
        <v>0</v>
      </c>
      <c r="N18" s="69" t="s">
        <v>0</v>
      </c>
      <c r="O18" s="69" t="s">
        <v>0</v>
      </c>
    </row>
    <row r="19" spans="1:16" s="18" customFormat="1" x14ac:dyDescent="0.25">
      <c r="A19" s="75"/>
      <c r="B19" s="33" t="s">
        <v>23</v>
      </c>
      <c r="C19" s="42" t="s">
        <v>0</v>
      </c>
      <c r="D19" s="49" t="s">
        <v>0</v>
      </c>
      <c r="E19" s="59">
        <v>11</v>
      </c>
      <c r="F19" s="59">
        <v>0</v>
      </c>
      <c r="G19" s="59">
        <v>0</v>
      </c>
      <c r="H19" s="60">
        <v>0</v>
      </c>
      <c r="I19" s="59">
        <v>0</v>
      </c>
      <c r="J19" s="61">
        <v>0</v>
      </c>
      <c r="K19" s="59">
        <v>0</v>
      </c>
      <c r="L19" s="59">
        <v>0</v>
      </c>
      <c r="M19" s="59">
        <v>0</v>
      </c>
      <c r="N19" s="76" t="s">
        <v>0</v>
      </c>
      <c r="O19" s="69" t="s">
        <v>0</v>
      </c>
    </row>
    <row r="20" spans="1:16" s="18" customFormat="1" ht="6" customHeight="1" x14ac:dyDescent="0.25">
      <c r="A20" s="75"/>
      <c r="B20" s="77" t="s">
        <v>0</v>
      </c>
      <c r="C20" s="49" t="s">
        <v>0</v>
      </c>
      <c r="D20" s="50" t="s">
        <v>0</v>
      </c>
      <c r="E20" s="78"/>
      <c r="F20" s="78"/>
      <c r="G20" s="78"/>
      <c r="H20" s="79"/>
      <c r="I20" s="78"/>
      <c r="J20" s="80"/>
      <c r="K20" s="78"/>
      <c r="L20" s="78"/>
      <c r="M20" s="78"/>
      <c r="N20" s="23" t="s">
        <v>0</v>
      </c>
      <c r="O20" s="76" t="s">
        <v>0</v>
      </c>
    </row>
    <row r="21" spans="1:16" s="18" customFormat="1" x14ac:dyDescent="0.2">
      <c r="A21" s="31"/>
      <c r="B21" s="25" t="s">
        <v>24</v>
      </c>
      <c r="C21" s="26" t="s">
        <v>0</v>
      </c>
      <c r="D21" s="26" t="s">
        <v>0</v>
      </c>
      <c r="E21" s="27">
        <f>SUM(E22:E27)</f>
        <v>0</v>
      </c>
      <c r="F21" s="27">
        <f t="shared" ref="F21:M21" si="3">SUM(F22:F27)</f>
        <v>0</v>
      </c>
      <c r="G21" s="27">
        <f t="shared" si="3"/>
        <v>0</v>
      </c>
      <c r="H21" s="28">
        <f t="shared" si="3"/>
        <v>0</v>
      </c>
      <c r="I21" s="27">
        <f t="shared" si="3"/>
        <v>0</v>
      </c>
      <c r="J21" s="29">
        <f t="shared" si="3"/>
        <v>0</v>
      </c>
      <c r="K21" s="27">
        <f t="shared" si="3"/>
        <v>0</v>
      </c>
      <c r="L21" s="27">
        <f t="shared" si="3"/>
        <v>0</v>
      </c>
      <c r="M21" s="27">
        <f t="shared" si="3"/>
        <v>0</v>
      </c>
      <c r="N21" s="30" t="s">
        <v>0</v>
      </c>
      <c r="O21" s="30" t="s">
        <v>0</v>
      </c>
      <c r="P21" s="31"/>
    </row>
    <row r="22" spans="1:16" s="18" customFormat="1" x14ac:dyDescent="0.2">
      <c r="B22" s="33" t="s">
        <v>25</v>
      </c>
      <c r="C22" s="34" t="s">
        <v>0</v>
      </c>
      <c r="D22" s="35" t="s">
        <v>0</v>
      </c>
      <c r="E22" s="36">
        <v>0</v>
      </c>
      <c r="F22" s="36">
        <v>0</v>
      </c>
      <c r="G22" s="36">
        <v>0</v>
      </c>
      <c r="H22" s="37">
        <v>0</v>
      </c>
      <c r="I22" s="36">
        <v>0</v>
      </c>
      <c r="J22" s="38">
        <v>0</v>
      </c>
      <c r="K22" s="36">
        <v>0</v>
      </c>
      <c r="L22" s="36">
        <v>0</v>
      </c>
      <c r="M22" s="36">
        <v>0</v>
      </c>
      <c r="N22" s="81" t="s">
        <v>0</v>
      </c>
      <c r="O22" s="68" t="s">
        <v>0</v>
      </c>
    </row>
    <row r="23" spans="1:16" s="18" customFormat="1" x14ac:dyDescent="0.2">
      <c r="B23" s="33" t="s">
        <v>26</v>
      </c>
      <c r="C23" s="42" t="s">
        <v>0</v>
      </c>
      <c r="D23" s="43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82" t="s">
        <v>0</v>
      </c>
      <c r="O23" s="69" t="s">
        <v>0</v>
      </c>
    </row>
    <row r="24" spans="1:16" s="18" customFormat="1" x14ac:dyDescent="0.2">
      <c r="B24" s="33" t="s">
        <v>27</v>
      </c>
      <c r="C24" s="42" t="s">
        <v>0</v>
      </c>
      <c r="D24" s="43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82" t="s">
        <v>0</v>
      </c>
      <c r="O24" s="69" t="s">
        <v>0</v>
      </c>
    </row>
    <row r="25" spans="1:16" s="18" customFormat="1" x14ac:dyDescent="0.2">
      <c r="B25" s="33" t="s">
        <v>28</v>
      </c>
      <c r="C25" s="42" t="s">
        <v>0</v>
      </c>
      <c r="D25" s="43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82" t="s">
        <v>0</v>
      </c>
      <c r="O25" s="69" t="s">
        <v>0</v>
      </c>
    </row>
    <row r="26" spans="1:16" s="31" customFormat="1" x14ac:dyDescent="0.2">
      <c r="A26" s="18"/>
      <c r="B26" s="33" t="s">
        <v>29</v>
      </c>
      <c r="C26" s="42" t="s">
        <v>0</v>
      </c>
      <c r="D26" s="43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82" t="s">
        <v>0</v>
      </c>
      <c r="O26" s="69" t="s">
        <v>0</v>
      </c>
      <c r="P26" s="18"/>
    </row>
    <row r="27" spans="1:16" s="18" customFormat="1" x14ac:dyDescent="0.2">
      <c r="B27" s="33" t="s">
        <v>30</v>
      </c>
      <c r="C27" s="49" t="s">
        <v>0</v>
      </c>
      <c r="D27" s="50" t="s">
        <v>0</v>
      </c>
      <c r="E27" s="51">
        <v>0</v>
      </c>
      <c r="F27" s="51">
        <v>0</v>
      </c>
      <c r="G27" s="51">
        <v>0</v>
      </c>
      <c r="H27" s="52">
        <v>0</v>
      </c>
      <c r="I27" s="51">
        <v>0</v>
      </c>
      <c r="J27" s="53">
        <v>0</v>
      </c>
      <c r="K27" s="51">
        <v>0</v>
      </c>
      <c r="L27" s="51">
        <v>0</v>
      </c>
      <c r="M27" s="51">
        <v>0</v>
      </c>
      <c r="N27" s="23" t="s">
        <v>0</v>
      </c>
      <c r="O27" s="76" t="s">
        <v>0</v>
      </c>
    </row>
    <row r="28" spans="1:16" s="18" customFormat="1" ht="6" customHeight="1" x14ac:dyDescent="0.2">
      <c r="B28" s="77" t="s">
        <v>0</v>
      </c>
      <c r="C28" s="35" t="s">
        <v>0</v>
      </c>
      <c r="D28" s="35" t="s">
        <v>0</v>
      </c>
      <c r="E28" s="83"/>
      <c r="F28" s="83"/>
      <c r="G28" s="83"/>
      <c r="H28" s="84"/>
      <c r="I28" s="83"/>
      <c r="J28" s="85"/>
      <c r="K28" s="83"/>
      <c r="L28" s="83"/>
      <c r="M28" s="83"/>
      <c r="N28" s="81" t="s">
        <v>0</v>
      </c>
      <c r="O28" s="81" t="s">
        <v>0</v>
      </c>
    </row>
    <row r="29" spans="1:16" s="18" customFormat="1" x14ac:dyDescent="0.2">
      <c r="A29" s="31"/>
      <c r="B29" s="25" t="s">
        <v>31</v>
      </c>
      <c r="C29" s="86" t="s">
        <v>0</v>
      </c>
      <c r="D29" s="86" t="s">
        <v>0</v>
      </c>
      <c r="E29" s="27">
        <v>0</v>
      </c>
      <c r="F29" s="27">
        <v>0</v>
      </c>
      <c r="G29" s="27">
        <v>0</v>
      </c>
      <c r="H29" s="28">
        <v>0</v>
      </c>
      <c r="I29" s="27">
        <v>0</v>
      </c>
      <c r="J29" s="29">
        <v>0</v>
      </c>
      <c r="K29" s="27">
        <v>0</v>
      </c>
      <c r="L29" s="27">
        <v>0</v>
      </c>
      <c r="M29" s="27">
        <v>0</v>
      </c>
      <c r="N29" s="87" t="s">
        <v>0</v>
      </c>
      <c r="O29" s="87" t="s">
        <v>0</v>
      </c>
      <c r="P29" s="31"/>
    </row>
    <row r="30" spans="1:16" s="18" customFormat="1" ht="6" customHeight="1" x14ac:dyDescent="0.2">
      <c r="A30" s="31"/>
      <c r="B30" s="26" t="s">
        <v>0</v>
      </c>
      <c r="C30" s="86" t="s">
        <v>0</v>
      </c>
      <c r="D30" s="86" t="s">
        <v>0</v>
      </c>
      <c r="E30" s="88"/>
      <c r="F30" s="88"/>
      <c r="G30" s="88"/>
      <c r="H30" s="89"/>
      <c r="I30" s="88"/>
      <c r="J30" s="90"/>
      <c r="K30" s="88"/>
      <c r="L30" s="88"/>
      <c r="M30" s="88"/>
      <c r="N30" s="87" t="s">
        <v>0</v>
      </c>
      <c r="O30" s="87" t="s">
        <v>0</v>
      </c>
      <c r="P30" s="31"/>
    </row>
    <row r="31" spans="1:16" s="18" customFormat="1" x14ac:dyDescent="0.2">
      <c r="A31" s="31"/>
      <c r="B31" s="25" t="s">
        <v>32</v>
      </c>
      <c r="C31" s="91" t="s">
        <v>0</v>
      </c>
      <c r="D31" s="92" t="s">
        <v>0</v>
      </c>
      <c r="E31" s="93">
        <f>SUM(E32:E34)</f>
        <v>0</v>
      </c>
      <c r="F31" s="93">
        <f t="shared" ref="F31:M31" si="4">SUM(F32:F34)</f>
        <v>0</v>
      </c>
      <c r="G31" s="93">
        <f t="shared" si="4"/>
        <v>0</v>
      </c>
      <c r="H31" s="94">
        <f t="shared" si="4"/>
        <v>0</v>
      </c>
      <c r="I31" s="93">
        <f t="shared" si="4"/>
        <v>0</v>
      </c>
      <c r="J31" s="95">
        <f t="shared" si="4"/>
        <v>0</v>
      </c>
      <c r="K31" s="93">
        <f t="shared" si="4"/>
        <v>0</v>
      </c>
      <c r="L31" s="93">
        <f t="shared" si="4"/>
        <v>0</v>
      </c>
      <c r="M31" s="93">
        <f t="shared" si="4"/>
        <v>0</v>
      </c>
      <c r="N31" s="62" t="s">
        <v>0</v>
      </c>
      <c r="O31" s="63" t="s">
        <v>0</v>
      </c>
      <c r="P31" s="31"/>
    </row>
    <row r="32" spans="1:16" s="18" customFormat="1" x14ac:dyDescent="0.2">
      <c r="B32" s="33" t="s">
        <v>33</v>
      </c>
      <c r="C32" s="42" t="s">
        <v>0</v>
      </c>
      <c r="D32" s="34" t="s">
        <v>0</v>
      </c>
      <c r="E32" s="36">
        <v>0</v>
      </c>
      <c r="F32" s="36">
        <v>0</v>
      </c>
      <c r="G32" s="36">
        <v>0</v>
      </c>
      <c r="H32" s="37">
        <v>0</v>
      </c>
      <c r="I32" s="36">
        <v>0</v>
      </c>
      <c r="J32" s="38">
        <v>0</v>
      </c>
      <c r="K32" s="36">
        <v>0</v>
      </c>
      <c r="L32" s="36">
        <v>0</v>
      </c>
      <c r="M32" s="36">
        <v>0</v>
      </c>
      <c r="N32" s="68" t="s">
        <v>0</v>
      </c>
      <c r="O32" s="69" t="s">
        <v>0</v>
      </c>
    </row>
    <row r="33" spans="1:16" s="31" customFormat="1" x14ac:dyDescent="0.2">
      <c r="A33" s="18"/>
      <c r="B33" s="33" t="s">
        <v>34</v>
      </c>
      <c r="C33" s="42" t="s">
        <v>0</v>
      </c>
      <c r="D33" s="42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69" t="s">
        <v>0</v>
      </c>
      <c r="O33" s="69" t="s">
        <v>0</v>
      </c>
      <c r="P33" s="18"/>
    </row>
    <row r="34" spans="1:16" s="18" customFormat="1" x14ac:dyDescent="0.2">
      <c r="B34" s="33" t="s">
        <v>35</v>
      </c>
      <c r="C34" s="42" t="s">
        <v>0</v>
      </c>
      <c r="D34" s="49" t="s">
        <v>0</v>
      </c>
      <c r="E34" s="51">
        <v>0</v>
      </c>
      <c r="F34" s="51">
        <v>0</v>
      </c>
      <c r="G34" s="51">
        <v>0</v>
      </c>
      <c r="H34" s="52">
        <v>0</v>
      </c>
      <c r="I34" s="51">
        <v>0</v>
      </c>
      <c r="J34" s="53">
        <v>0</v>
      </c>
      <c r="K34" s="51">
        <v>0</v>
      </c>
      <c r="L34" s="51">
        <v>0</v>
      </c>
      <c r="M34" s="51">
        <v>0</v>
      </c>
      <c r="N34" s="76" t="s">
        <v>0</v>
      </c>
      <c r="O34" s="69" t="s">
        <v>0</v>
      </c>
    </row>
    <row r="35" spans="1:16" s="18" customFormat="1" ht="6" customHeight="1" x14ac:dyDescent="0.2">
      <c r="B35" s="77" t="s">
        <v>0</v>
      </c>
      <c r="C35" s="49" t="s">
        <v>0</v>
      </c>
      <c r="D35" s="50" t="s">
        <v>0</v>
      </c>
      <c r="E35" s="96"/>
      <c r="F35" s="96"/>
      <c r="G35" s="96"/>
      <c r="H35" s="97"/>
      <c r="I35" s="96"/>
      <c r="J35" s="98"/>
      <c r="K35" s="96"/>
      <c r="L35" s="96"/>
      <c r="M35" s="96"/>
      <c r="N35" s="23" t="s">
        <v>0</v>
      </c>
      <c r="O35" s="76" t="s">
        <v>0</v>
      </c>
    </row>
    <row r="36" spans="1:16" s="31" customFormat="1" x14ac:dyDescent="0.2">
      <c r="B36" s="25" t="s">
        <v>36</v>
      </c>
      <c r="C36" s="26" t="s">
        <v>0</v>
      </c>
      <c r="D36" s="26" t="s">
        <v>0</v>
      </c>
      <c r="E36" s="27">
        <f>SUM(E37:E38)</f>
        <v>0</v>
      </c>
      <c r="F36" s="27">
        <f t="shared" ref="F36:M36" si="5">SUM(F37:F38)</f>
        <v>0</v>
      </c>
      <c r="G36" s="27">
        <f t="shared" si="5"/>
        <v>0</v>
      </c>
      <c r="H36" s="28">
        <f t="shared" si="5"/>
        <v>0</v>
      </c>
      <c r="I36" s="27">
        <f t="shared" si="5"/>
        <v>0</v>
      </c>
      <c r="J36" s="29">
        <f t="shared" si="5"/>
        <v>0</v>
      </c>
      <c r="K36" s="27">
        <f t="shared" si="5"/>
        <v>0</v>
      </c>
      <c r="L36" s="27">
        <f t="shared" si="5"/>
        <v>0</v>
      </c>
      <c r="M36" s="27">
        <f t="shared" si="5"/>
        <v>0</v>
      </c>
      <c r="N36" s="30" t="s">
        <v>0</v>
      </c>
      <c r="O36" s="30" t="s">
        <v>0</v>
      </c>
    </row>
    <row r="37" spans="1:16" s="18" customFormat="1" x14ac:dyDescent="0.2">
      <c r="B37" s="33" t="s">
        <v>37</v>
      </c>
      <c r="C37" s="34" t="s">
        <v>0</v>
      </c>
      <c r="D37" s="35" t="s">
        <v>0</v>
      </c>
      <c r="E37" s="36">
        <v>0</v>
      </c>
      <c r="F37" s="36">
        <v>0</v>
      </c>
      <c r="G37" s="36">
        <v>0</v>
      </c>
      <c r="H37" s="37">
        <v>0</v>
      </c>
      <c r="I37" s="36">
        <v>0</v>
      </c>
      <c r="J37" s="38">
        <v>0</v>
      </c>
      <c r="K37" s="36">
        <v>0</v>
      </c>
      <c r="L37" s="36">
        <v>0</v>
      </c>
      <c r="M37" s="36">
        <v>0</v>
      </c>
      <c r="N37" s="81" t="s">
        <v>0</v>
      </c>
      <c r="O37" s="68" t="s">
        <v>0</v>
      </c>
    </row>
    <row r="38" spans="1:16" s="18" customFormat="1" x14ac:dyDescent="0.2">
      <c r="B38" s="33" t="s">
        <v>38</v>
      </c>
      <c r="C38" s="49" t="s">
        <v>0</v>
      </c>
      <c r="D38" s="50" t="s">
        <v>0</v>
      </c>
      <c r="E38" s="51">
        <v>0</v>
      </c>
      <c r="F38" s="51">
        <v>0</v>
      </c>
      <c r="G38" s="51">
        <v>0</v>
      </c>
      <c r="H38" s="52">
        <v>0</v>
      </c>
      <c r="I38" s="51">
        <v>0</v>
      </c>
      <c r="J38" s="53">
        <v>0</v>
      </c>
      <c r="K38" s="51">
        <v>0</v>
      </c>
      <c r="L38" s="51">
        <v>0</v>
      </c>
      <c r="M38" s="51">
        <v>0</v>
      </c>
      <c r="N38" s="23" t="s">
        <v>0</v>
      </c>
      <c r="O38" s="76" t="s">
        <v>0</v>
      </c>
    </row>
    <row r="39" spans="1:16" s="18" customFormat="1" x14ac:dyDescent="0.2">
      <c r="A39" s="88"/>
      <c r="B39" s="99" t="s">
        <v>39</v>
      </c>
      <c r="C39" s="86" t="s">
        <v>0</v>
      </c>
      <c r="D39" s="86" t="s">
        <v>0</v>
      </c>
      <c r="E39" s="27">
        <v>212</v>
      </c>
      <c r="F39" s="27">
        <v>1110</v>
      </c>
      <c r="G39" s="27">
        <v>1204</v>
      </c>
      <c r="H39" s="28">
        <v>245</v>
      </c>
      <c r="I39" s="27">
        <v>245</v>
      </c>
      <c r="J39" s="29">
        <v>1079</v>
      </c>
      <c r="K39" s="27">
        <v>260</v>
      </c>
      <c r="L39" s="27">
        <v>322</v>
      </c>
      <c r="M39" s="27">
        <v>339.06599999999997</v>
      </c>
      <c r="N39" s="30" t="s">
        <v>0</v>
      </c>
      <c r="O39" s="30" t="s">
        <v>0</v>
      </c>
      <c r="P39" s="31"/>
    </row>
    <row r="40" spans="1:16" s="18" customFormat="1" x14ac:dyDescent="0.2">
      <c r="A40" s="100"/>
      <c r="B40" s="101" t="s">
        <v>40</v>
      </c>
      <c r="C40" s="102" t="s">
        <v>0</v>
      </c>
      <c r="D40" s="102" t="s">
        <v>0</v>
      </c>
      <c r="E40" s="103">
        <f>E4+E9+E21+E29+E31+E36+E39</f>
        <v>747</v>
      </c>
      <c r="F40" s="103">
        <f t="shared" ref="F40:M40" si="6">F4+F9+F21+F29+F31+F36+F39</f>
        <v>1654</v>
      </c>
      <c r="G40" s="103">
        <f t="shared" si="6"/>
        <v>1847</v>
      </c>
      <c r="H40" s="104">
        <f t="shared" si="6"/>
        <v>864</v>
      </c>
      <c r="I40" s="103">
        <f t="shared" si="6"/>
        <v>864</v>
      </c>
      <c r="J40" s="105">
        <f t="shared" si="6"/>
        <v>1790</v>
      </c>
      <c r="K40" s="103">
        <f t="shared" si="6"/>
        <v>916</v>
      </c>
      <c r="L40" s="103">
        <f t="shared" si="6"/>
        <v>1008.176</v>
      </c>
      <c r="M40" s="103">
        <f t="shared" si="6"/>
        <v>1061.609328</v>
      </c>
      <c r="N40" s="106" t="s">
        <v>0</v>
      </c>
      <c r="O40" s="106" t="s">
        <v>0</v>
      </c>
    </row>
    <row r="41" spans="1:16" s="18" customFormat="1" x14ac:dyDescent="0.2">
      <c r="C41" s="107"/>
      <c r="D41" s="107"/>
      <c r="N41" s="107"/>
      <c r="O41" s="107"/>
    </row>
    <row r="42" spans="1:16" s="18" customFormat="1" x14ac:dyDescent="0.2">
      <c r="C42" s="107"/>
      <c r="D42" s="107"/>
      <c r="N42" s="107"/>
      <c r="O42" s="107"/>
    </row>
    <row r="43" spans="1:16" s="18" customFormat="1" x14ac:dyDescent="0.2">
      <c r="C43" s="107"/>
      <c r="D43" s="107"/>
      <c r="N43" s="107"/>
      <c r="O43" s="107"/>
    </row>
    <row r="44" spans="1:16" s="18" customFormat="1" x14ac:dyDescent="0.2">
      <c r="C44" s="107"/>
      <c r="D44" s="107"/>
      <c r="N44" s="107"/>
      <c r="O44" s="107"/>
    </row>
    <row r="45" spans="1:16" s="18" customFormat="1" x14ac:dyDescent="0.2">
      <c r="C45" s="107"/>
      <c r="D45" s="107"/>
      <c r="N45" s="107"/>
      <c r="O45" s="107"/>
    </row>
    <row r="46" spans="1:16" s="18" customFormat="1" x14ac:dyDescent="0.2">
      <c r="C46" s="107"/>
      <c r="D46" s="107"/>
      <c r="N46" s="107"/>
      <c r="O46" s="107"/>
    </row>
    <row r="47" spans="1:16" s="18" customFormat="1" x14ac:dyDescent="0.2">
      <c r="C47" s="107"/>
      <c r="D47" s="107"/>
      <c r="N47" s="107"/>
      <c r="O47" s="107"/>
    </row>
    <row r="48" spans="1:16" s="18" customFormat="1" x14ac:dyDescent="0.2">
      <c r="C48" s="107"/>
      <c r="D48" s="107"/>
      <c r="N48" s="107"/>
      <c r="O48" s="107"/>
    </row>
    <row r="49" spans="3:15" s="18" customFormat="1" x14ac:dyDescent="0.2">
      <c r="C49" s="107"/>
      <c r="D49" s="107"/>
      <c r="N49" s="107"/>
      <c r="O49" s="107"/>
    </row>
    <row r="50" spans="3:15" s="18" customFormat="1" x14ac:dyDescent="0.2">
      <c r="C50" s="107" t="s">
        <v>0</v>
      </c>
      <c r="D50" s="107" t="s">
        <v>0</v>
      </c>
      <c r="N50" s="107" t="s">
        <v>0</v>
      </c>
      <c r="O50" s="107" t="s">
        <v>0</v>
      </c>
    </row>
    <row r="51" spans="3:15" s="18" customFormat="1" x14ac:dyDescent="0.2">
      <c r="C51" s="107" t="s">
        <v>0</v>
      </c>
      <c r="D51" s="107" t="s">
        <v>0</v>
      </c>
      <c r="N51" s="107" t="s">
        <v>0</v>
      </c>
      <c r="O51" s="107" t="s">
        <v>0</v>
      </c>
    </row>
    <row r="52" spans="3:15" s="18" customFormat="1" x14ac:dyDescent="0.2">
      <c r="C52" s="107" t="s">
        <v>0</v>
      </c>
      <c r="D52" s="107" t="s">
        <v>0</v>
      </c>
      <c r="N52" s="107" t="s">
        <v>0</v>
      </c>
      <c r="O52" s="107" t="s">
        <v>0</v>
      </c>
    </row>
    <row r="53" spans="3:15" s="18" customFormat="1" x14ac:dyDescent="0.2">
      <c r="C53" s="107" t="s">
        <v>0</v>
      </c>
      <c r="D53" s="107" t="s">
        <v>0</v>
      </c>
      <c r="N53" s="107" t="s">
        <v>0</v>
      </c>
      <c r="O53" s="107" t="s">
        <v>0</v>
      </c>
    </row>
    <row r="54" spans="3:15" s="18" customFormat="1" x14ac:dyDescent="0.2">
      <c r="C54" s="107" t="s">
        <v>0</v>
      </c>
      <c r="D54" s="107" t="s">
        <v>0</v>
      </c>
      <c r="N54" s="107" t="s">
        <v>0</v>
      </c>
      <c r="O54" s="107" t="s">
        <v>0</v>
      </c>
    </row>
    <row r="55" spans="3:15" s="18" customFormat="1" x14ac:dyDescent="0.2">
      <c r="C55" s="107" t="s">
        <v>0</v>
      </c>
      <c r="D55" s="107" t="s">
        <v>0</v>
      </c>
      <c r="N55" s="107" t="s">
        <v>0</v>
      </c>
      <c r="O55" s="107" t="s">
        <v>0</v>
      </c>
    </row>
    <row r="56" spans="3:15" s="18" customFormat="1" x14ac:dyDescent="0.2">
      <c r="C56" s="107" t="s">
        <v>0</v>
      </c>
      <c r="D56" s="107" t="s">
        <v>0</v>
      </c>
      <c r="N56" s="107" t="s">
        <v>0</v>
      </c>
      <c r="O56" s="107" t="s">
        <v>0</v>
      </c>
    </row>
    <row r="57" spans="3:15" s="18" customFormat="1" x14ac:dyDescent="0.2">
      <c r="C57" s="107" t="s">
        <v>0</v>
      </c>
      <c r="D57" s="107" t="s">
        <v>0</v>
      </c>
      <c r="N57" s="107" t="s">
        <v>0</v>
      </c>
      <c r="O57" s="107" t="s">
        <v>0</v>
      </c>
    </row>
    <row r="58" spans="3:15" s="18" customFormat="1" x14ac:dyDescent="0.2">
      <c r="C58" s="107" t="s">
        <v>0</v>
      </c>
      <c r="D58" s="107" t="s">
        <v>0</v>
      </c>
      <c r="N58" s="107" t="s">
        <v>0</v>
      </c>
      <c r="O58" s="107" t="s">
        <v>0</v>
      </c>
    </row>
    <row r="59" spans="3:15" s="18" customFormat="1" x14ac:dyDescent="0.2">
      <c r="C59" s="107" t="s">
        <v>0</v>
      </c>
      <c r="D59" s="107" t="s">
        <v>0</v>
      </c>
      <c r="N59" s="107" t="s">
        <v>0</v>
      </c>
      <c r="O59" s="107" t="s">
        <v>0</v>
      </c>
    </row>
    <row r="60" spans="3:15" s="18" customFormat="1" x14ac:dyDescent="0.2">
      <c r="C60" s="107" t="s">
        <v>0</v>
      </c>
      <c r="D60" s="107" t="s">
        <v>0</v>
      </c>
      <c r="N60" s="107" t="s">
        <v>0</v>
      </c>
      <c r="O60" s="107" t="s">
        <v>0</v>
      </c>
    </row>
    <row r="61" spans="3:15" s="18" customFormat="1" x14ac:dyDescent="0.2">
      <c r="C61" s="107" t="s">
        <v>0</v>
      </c>
      <c r="D61" s="107" t="s">
        <v>0</v>
      </c>
      <c r="N61" s="107" t="s">
        <v>0</v>
      </c>
      <c r="O61" s="107" t="s">
        <v>0</v>
      </c>
    </row>
    <row r="62" spans="3:15" s="18" customFormat="1" x14ac:dyDescent="0.2">
      <c r="C62" s="107" t="s">
        <v>0</v>
      </c>
      <c r="D62" s="107" t="s">
        <v>0</v>
      </c>
      <c r="N62" s="107" t="s">
        <v>0</v>
      </c>
      <c r="O62" s="107" t="s">
        <v>0</v>
      </c>
    </row>
    <row r="63" spans="3:15" s="18" customFormat="1" x14ac:dyDescent="0.2">
      <c r="C63" s="107" t="s">
        <v>0</v>
      </c>
      <c r="D63" s="107" t="s">
        <v>0</v>
      </c>
      <c r="N63" s="107" t="s">
        <v>0</v>
      </c>
      <c r="O63" s="107" t="s">
        <v>0</v>
      </c>
    </row>
    <row r="64" spans="3:15" s="18" customFormat="1" x14ac:dyDescent="0.2">
      <c r="C64" s="107" t="s">
        <v>0</v>
      </c>
      <c r="D64" s="107" t="s">
        <v>0</v>
      </c>
      <c r="N64" s="107" t="s">
        <v>0</v>
      </c>
      <c r="O64" s="107" t="s">
        <v>0</v>
      </c>
    </row>
    <row r="65" spans="3:15" s="18" customFormat="1" x14ac:dyDescent="0.2">
      <c r="C65" s="107" t="s">
        <v>0</v>
      </c>
      <c r="D65" s="107" t="s">
        <v>0</v>
      </c>
      <c r="N65" s="107" t="s">
        <v>0</v>
      </c>
      <c r="O65" s="107" t="s">
        <v>0</v>
      </c>
    </row>
    <row r="66" spans="3:15" s="18" customFormat="1" x14ac:dyDescent="0.2">
      <c r="C66" s="107" t="s">
        <v>0</v>
      </c>
      <c r="D66" s="107" t="s">
        <v>0</v>
      </c>
      <c r="N66" s="107" t="s">
        <v>0</v>
      </c>
      <c r="O66" s="107" t="s">
        <v>0</v>
      </c>
    </row>
    <row r="67" spans="3:15" s="18" customFormat="1" x14ac:dyDescent="0.2">
      <c r="C67" s="107" t="s">
        <v>0</v>
      </c>
      <c r="D67" s="107" t="s">
        <v>0</v>
      </c>
      <c r="N67" s="107" t="s">
        <v>0</v>
      </c>
      <c r="O67" s="107" t="s">
        <v>0</v>
      </c>
    </row>
    <row r="68" spans="3:15" s="18" customFormat="1" x14ac:dyDescent="0.2">
      <c r="C68" s="107" t="s">
        <v>0</v>
      </c>
      <c r="D68" s="107" t="s">
        <v>0</v>
      </c>
      <c r="N68" s="107" t="s">
        <v>0</v>
      </c>
      <c r="O68" s="107" t="s">
        <v>0</v>
      </c>
    </row>
    <row r="69" spans="3:15" s="18" customFormat="1" x14ac:dyDescent="0.2">
      <c r="C69" s="107" t="s">
        <v>0</v>
      </c>
      <c r="D69" s="107" t="s">
        <v>0</v>
      </c>
      <c r="N69" s="107" t="s">
        <v>0</v>
      </c>
      <c r="O69" s="107" t="s">
        <v>0</v>
      </c>
    </row>
    <row r="70" spans="3:15" s="18" customFormat="1" x14ac:dyDescent="0.2">
      <c r="C70" s="107" t="s">
        <v>0</v>
      </c>
      <c r="D70" s="107" t="s">
        <v>0</v>
      </c>
      <c r="N70" s="107" t="s">
        <v>0</v>
      </c>
      <c r="O70" s="107" t="s">
        <v>0</v>
      </c>
    </row>
    <row r="71" spans="3:15" s="18" customFormat="1" x14ac:dyDescent="0.2">
      <c r="C71" s="107" t="s">
        <v>0</v>
      </c>
      <c r="D71" s="107" t="s">
        <v>0</v>
      </c>
      <c r="N71" s="107" t="s">
        <v>0</v>
      </c>
      <c r="O71" s="107" t="s">
        <v>0</v>
      </c>
    </row>
    <row r="72" spans="3:15" s="18" customFormat="1" x14ac:dyDescent="0.2">
      <c r="C72" s="107" t="s">
        <v>0</v>
      </c>
      <c r="D72" s="107" t="s">
        <v>0</v>
      </c>
      <c r="N72" s="107" t="s">
        <v>0</v>
      </c>
      <c r="O72" s="107" t="s">
        <v>0</v>
      </c>
    </row>
    <row r="73" spans="3:15" s="18" customFormat="1" x14ac:dyDescent="0.2">
      <c r="C73" s="107" t="s">
        <v>0</v>
      </c>
      <c r="D73" s="107" t="s">
        <v>0</v>
      </c>
      <c r="N73" s="107" t="s">
        <v>0</v>
      </c>
      <c r="O73" s="107" t="s">
        <v>0</v>
      </c>
    </row>
    <row r="74" spans="3:15" s="18" customFormat="1" x14ac:dyDescent="0.2">
      <c r="C74" s="107" t="s">
        <v>0</v>
      </c>
      <c r="D74" s="107" t="s">
        <v>0</v>
      </c>
      <c r="N74" s="107" t="s">
        <v>0</v>
      </c>
      <c r="O74" s="107" t="s">
        <v>0</v>
      </c>
    </row>
    <row r="75" spans="3:15" s="18" customFormat="1" x14ac:dyDescent="0.2">
      <c r="C75" s="107" t="s">
        <v>0</v>
      </c>
      <c r="D75" s="107" t="s">
        <v>0</v>
      </c>
      <c r="N75" s="107" t="s">
        <v>0</v>
      </c>
      <c r="O75" s="107" t="s">
        <v>0</v>
      </c>
    </row>
    <row r="76" spans="3:15" s="18" customFormat="1" x14ac:dyDescent="0.2">
      <c r="C76" s="107" t="s">
        <v>0</v>
      </c>
      <c r="D76" s="107" t="s">
        <v>0</v>
      </c>
      <c r="N76" s="107" t="s">
        <v>0</v>
      </c>
      <c r="O76" s="107" t="s">
        <v>0</v>
      </c>
    </row>
    <row r="77" spans="3:15" s="18" customFormat="1" x14ac:dyDescent="0.2">
      <c r="C77" s="107" t="s">
        <v>0</v>
      </c>
      <c r="D77" s="107" t="s">
        <v>0</v>
      </c>
      <c r="N77" s="107" t="s">
        <v>0</v>
      </c>
      <c r="O77" s="107" t="s">
        <v>0</v>
      </c>
    </row>
    <row r="78" spans="3:15" s="18" customFormat="1" x14ac:dyDescent="0.2">
      <c r="C78" s="107" t="s">
        <v>0</v>
      </c>
      <c r="D78" s="107" t="s">
        <v>0</v>
      </c>
      <c r="N78" s="107" t="s">
        <v>0</v>
      </c>
      <c r="O78" s="107" t="s">
        <v>0</v>
      </c>
    </row>
    <row r="79" spans="3:15" s="18" customFormat="1" x14ac:dyDescent="0.2">
      <c r="C79" s="107" t="s">
        <v>0</v>
      </c>
      <c r="D79" s="107" t="s">
        <v>0</v>
      </c>
      <c r="N79" s="107" t="s">
        <v>0</v>
      </c>
      <c r="O79" s="107" t="s">
        <v>0</v>
      </c>
    </row>
    <row r="80" spans="3:15" s="18" customFormat="1" x14ac:dyDescent="0.2">
      <c r="C80" s="107" t="s">
        <v>0</v>
      </c>
      <c r="D80" s="107" t="s">
        <v>0</v>
      </c>
      <c r="N80" s="107" t="s">
        <v>0</v>
      </c>
      <c r="O80" s="107" t="s">
        <v>0</v>
      </c>
    </row>
    <row r="81" spans="3:15" s="18" customFormat="1" x14ac:dyDescent="0.2">
      <c r="C81" s="107" t="s">
        <v>0</v>
      </c>
      <c r="D81" s="107" t="s">
        <v>0</v>
      </c>
      <c r="N81" s="107" t="s">
        <v>0</v>
      </c>
      <c r="O81" s="107" t="s">
        <v>0</v>
      </c>
    </row>
    <row r="82" spans="3:15" s="18" customFormat="1" x14ac:dyDescent="0.2">
      <c r="C82" s="107" t="s">
        <v>0</v>
      </c>
      <c r="D82" s="107" t="s">
        <v>0</v>
      </c>
      <c r="N82" s="107" t="s">
        <v>0</v>
      </c>
      <c r="O82" s="107" t="s">
        <v>0</v>
      </c>
    </row>
    <row r="83" spans="3:15" s="18" customFormat="1" x14ac:dyDescent="0.2">
      <c r="C83" s="107" t="s">
        <v>0</v>
      </c>
      <c r="D83" s="107" t="s">
        <v>0</v>
      </c>
      <c r="N83" s="107" t="s">
        <v>0</v>
      </c>
      <c r="O83" s="107" t="s">
        <v>0</v>
      </c>
    </row>
    <row r="84" spans="3:15" s="18" customFormat="1" x14ac:dyDescent="0.2">
      <c r="C84" s="107" t="s">
        <v>0</v>
      </c>
      <c r="D84" s="107" t="s">
        <v>0</v>
      </c>
      <c r="N84" s="107" t="s">
        <v>0</v>
      </c>
      <c r="O84" s="107" t="s">
        <v>0</v>
      </c>
    </row>
    <row r="85" spans="3:15" s="18" customFormat="1" x14ac:dyDescent="0.2">
      <c r="C85" s="107" t="s">
        <v>0</v>
      </c>
      <c r="D85" s="107" t="s">
        <v>0</v>
      </c>
      <c r="N85" s="107" t="s">
        <v>0</v>
      </c>
      <c r="O85" s="107" t="s">
        <v>0</v>
      </c>
    </row>
    <row r="86" spans="3:15" s="18" customFormat="1" x14ac:dyDescent="0.2">
      <c r="C86" s="107" t="s">
        <v>0</v>
      </c>
      <c r="D86" s="107" t="s">
        <v>0</v>
      </c>
      <c r="N86" s="107" t="s">
        <v>0</v>
      </c>
      <c r="O86" s="107" t="s">
        <v>0</v>
      </c>
    </row>
    <row r="87" spans="3:15" s="18" customFormat="1" x14ac:dyDescent="0.2">
      <c r="C87" s="107" t="s">
        <v>0</v>
      </c>
      <c r="D87" s="107" t="s">
        <v>0</v>
      </c>
      <c r="N87" s="107" t="s">
        <v>0</v>
      </c>
      <c r="O87" s="107" t="s">
        <v>0</v>
      </c>
    </row>
    <row r="88" spans="3:15" s="18" customFormat="1" x14ac:dyDescent="0.2">
      <c r="C88" s="107" t="s">
        <v>0</v>
      </c>
      <c r="D88" s="107" t="s">
        <v>0</v>
      </c>
      <c r="N88" s="107" t="s">
        <v>0</v>
      </c>
      <c r="O88" s="107" t="s">
        <v>0</v>
      </c>
    </row>
    <row r="89" spans="3:15" s="18" customFormat="1" x14ac:dyDescent="0.2">
      <c r="C89" s="107" t="s">
        <v>0</v>
      </c>
      <c r="D89" s="107" t="s">
        <v>0</v>
      </c>
      <c r="N89" s="107" t="s">
        <v>0</v>
      </c>
      <c r="O89" s="107" t="s">
        <v>0</v>
      </c>
    </row>
    <row r="90" spans="3:15" s="18" customFormat="1" x14ac:dyDescent="0.2">
      <c r="C90" s="107" t="s">
        <v>0</v>
      </c>
      <c r="D90" s="107" t="s">
        <v>0</v>
      </c>
      <c r="N90" s="107" t="s">
        <v>0</v>
      </c>
      <c r="O90" s="107" t="s">
        <v>0</v>
      </c>
    </row>
    <row r="91" spans="3:15" s="18" customFormat="1" x14ac:dyDescent="0.2">
      <c r="C91" s="107" t="s">
        <v>0</v>
      </c>
      <c r="D91" s="107" t="s">
        <v>0</v>
      </c>
      <c r="N91" s="107" t="s">
        <v>0</v>
      </c>
      <c r="O91" s="107" t="s">
        <v>0</v>
      </c>
    </row>
    <row r="92" spans="3:15" s="18" customFormat="1" x14ac:dyDescent="0.2">
      <c r="C92" s="107" t="s">
        <v>0</v>
      </c>
      <c r="D92" s="107" t="s">
        <v>0</v>
      </c>
      <c r="N92" s="107" t="s">
        <v>0</v>
      </c>
      <c r="O92" s="107" t="s">
        <v>0</v>
      </c>
    </row>
    <row r="93" spans="3:15" s="18" customFormat="1" x14ac:dyDescent="0.2">
      <c r="C93" s="107" t="s">
        <v>0</v>
      </c>
      <c r="D93" s="107" t="s">
        <v>0</v>
      </c>
      <c r="N93" s="107" t="s">
        <v>0</v>
      </c>
      <c r="O93" s="107" t="s">
        <v>0</v>
      </c>
    </row>
    <row r="94" spans="3:15" s="18" customFormat="1" x14ac:dyDescent="0.2">
      <c r="C94" s="107" t="s">
        <v>0</v>
      </c>
      <c r="D94" s="107" t="s">
        <v>0</v>
      </c>
      <c r="N94" s="107" t="s">
        <v>0</v>
      </c>
      <c r="O94" s="107" t="s">
        <v>0</v>
      </c>
    </row>
    <row r="95" spans="3:15" s="18" customFormat="1" x14ac:dyDescent="0.2">
      <c r="C95" s="107" t="s">
        <v>0</v>
      </c>
      <c r="D95" s="107" t="s">
        <v>0</v>
      </c>
      <c r="N95" s="107" t="s">
        <v>0</v>
      </c>
      <c r="O95" s="107" t="s">
        <v>0</v>
      </c>
    </row>
    <row r="96" spans="3:15" s="18" customFormat="1" x14ac:dyDescent="0.2">
      <c r="C96" s="107" t="s">
        <v>0</v>
      </c>
      <c r="D96" s="107" t="s">
        <v>0</v>
      </c>
      <c r="N96" s="107" t="s">
        <v>0</v>
      </c>
      <c r="O96" s="107" t="s">
        <v>0</v>
      </c>
    </row>
    <row r="97" spans="3:15" s="18" customFormat="1" x14ac:dyDescent="0.2">
      <c r="C97" s="107" t="s">
        <v>0</v>
      </c>
      <c r="D97" s="107" t="s">
        <v>0</v>
      </c>
      <c r="N97" s="107" t="s">
        <v>0</v>
      </c>
      <c r="O97" s="107" t="s">
        <v>0</v>
      </c>
    </row>
    <row r="98" spans="3:15" s="18" customFormat="1" x14ac:dyDescent="0.2">
      <c r="C98" s="107" t="s">
        <v>0</v>
      </c>
      <c r="D98" s="107" t="s">
        <v>0</v>
      </c>
      <c r="N98" s="107" t="s">
        <v>0</v>
      </c>
      <c r="O98" s="107" t="s">
        <v>0</v>
      </c>
    </row>
    <row r="99" spans="3:15" s="18" customFormat="1" x14ac:dyDescent="0.2">
      <c r="C99" s="107" t="s">
        <v>0</v>
      </c>
      <c r="D99" s="107" t="s">
        <v>0</v>
      </c>
      <c r="N99" s="107" t="s">
        <v>0</v>
      </c>
      <c r="O99" s="107" t="s">
        <v>0</v>
      </c>
    </row>
    <row r="100" spans="3:15" s="18" customFormat="1" x14ac:dyDescent="0.2">
      <c r="C100" s="107" t="s">
        <v>0</v>
      </c>
      <c r="D100" s="107" t="s">
        <v>0</v>
      </c>
      <c r="N100" s="107" t="s">
        <v>0</v>
      </c>
      <c r="O100" s="107" t="s">
        <v>0</v>
      </c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7" width="7.7109375" style="108" customWidth="1"/>
    <col min="8" max="9" width="10.140625" style="108" customWidth="1"/>
    <col min="10" max="13" width="7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123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674744.8</v>
      </c>
      <c r="F4" s="27">
        <f t="shared" ref="F4:M4" si="0">F5+F8+F47</f>
        <v>699630</v>
      </c>
      <c r="G4" s="27">
        <f t="shared" si="0"/>
        <v>743777</v>
      </c>
      <c r="H4" s="28">
        <f t="shared" si="0"/>
        <v>804089.71488499991</v>
      </c>
      <c r="I4" s="27">
        <f t="shared" si="0"/>
        <v>802870.71488499991</v>
      </c>
      <c r="J4" s="29">
        <f t="shared" si="0"/>
        <v>790900.25</v>
      </c>
      <c r="K4" s="27">
        <f t="shared" si="0"/>
        <v>814297.67123449442</v>
      </c>
      <c r="L4" s="27">
        <f t="shared" si="0"/>
        <v>835072.17133827787</v>
      </c>
      <c r="M4" s="27">
        <f t="shared" si="0"/>
        <v>880219.97859720641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506838</v>
      </c>
      <c r="F5" s="59">
        <f t="shared" ref="F5:M5" si="1">SUM(F6:F7)</f>
        <v>554436</v>
      </c>
      <c r="G5" s="59">
        <f t="shared" si="1"/>
        <v>598853</v>
      </c>
      <c r="H5" s="60">
        <f t="shared" si="1"/>
        <v>648929.36208499991</v>
      </c>
      <c r="I5" s="59">
        <f t="shared" si="1"/>
        <v>648929.36208499991</v>
      </c>
      <c r="J5" s="61">
        <f t="shared" si="1"/>
        <v>647301</v>
      </c>
      <c r="K5" s="59">
        <f t="shared" si="1"/>
        <v>677524.79058729438</v>
      </c>
      <c r="L5" s="59">
        <f t="shared" si="1"/>
        <v>700806.03874178254</v>
      </c>
      <c r="M5" s="59">
        <f t="shared" si="1"/>
        <v>739035.76764509687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434570.35</v>
      </c>
      <c r="F6" s="36">
        <v>495931</v>
      </c>
      <c r="G6" s="36">
        <v>535328</v>
      </c>
      <c r="H6" s="37">
        <v>551538.50387999997</v>
      </c>
      <c r="I6" s="36">
        <v>551538.50387999997</v>
      </c>
      <c r="J6" s="38">
        <v>550204</v>
      </c>
      <c r="K6" s="36">
        <v>604527.23290332791</v>
      </c>
      <c r="L6" s="36">
        <v>592324.68762266252</v>
      </c>
      <c r="M6" s="36">
        <v>625979.06714666355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72267.649999999994</v>
      </c>
      <c r="F7" s="51">
        <v>58505</v>
      </c>
      <c r="G7" s="51">
        <v>63525</v>
      </c>
      <c r="H7" s="52">
        <v>97390.858204999997</v>
      </c>
      <c r="I7" s="51">
        <v>97390.858204999997</v>
      </c>
      <c r="J7" s="53">
        <v>97097</v>
      </c>
      <c r="K7" s="51">
        <v>72997.557683966501</v>
      </c>
      <c r="L7" s="51">
        <v>108481.35111911998</v>
      </c>
      <c r="M7" s="51">
        <v>113056.7004984333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167827.80000000002</v>
      </c>
      <c r="F8" s="59">
        <f t="shared" ref="F8:M8" si="2">SUM(F9:F46)</f>
        <v>145181</v>
      </c>
      <c r="G8" s="59">
        <f t="shared" si="2"/>
        <v>144921</v>
      </c>
      <c r="H8" s="60">
        <f t="shared" si="2"/>
        <v>155160.35280000005</v>
      </c>
      <c r="I8" s="59">
        <f t="shared" si="2"/>
        <v>153941.35279999999</v>
      </c>
      <c r="J8" s="61">
        <f t="shared" si="2"/>
        <v>143596.25</v>
      </c>
      <c r="K8" s="59">
        <f t="shared" si="2"/>
        <v>136772.88064720001</v>
      </c>
      <c r="L8" s="59">
        <f t="shared" si="2"/>
        <v>134266.13259649527</v>
      </c>
      <c r="M8" s="59">
        <f t="shared" si="2"/>
        <v>141184.21095210951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137</v>
      </c>
      <c r="F9" s="36">
        <v>133</v>
      </c>
      <c r="G9" s="36">
        <v>108</v>
      </c>
      <c r="H9" s="37">
        <v>84.97</v>
      </c>
      <c r="I9" s="36">
        <v>1215.97</v>
      </c>
      <c r="J9" s="38">
        <v>1185.45</v>
      </c>
      <c r="K9" s="36">
        <v>94.172232000000051</v>
      </c>
      <c r="L9" s="36">
        <v>93.839877680000086</v>
      </c>
      <c r="M9" s="36">
        <v>98.813391197040062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2914</v>
      </c>
      <c r="F10" s="44">
        <v>3073</v>
      </c>
      <c r="G10" s="44">
        <v>3192</v>
      </c>
      <c r="H10" s="45">
        <v>2770.4</v>
      </c>
      <c r="I10" s="44">
        <v>2701.9</v>
      </c>
      <c r="J10" s="46">
        <v>1955</v>
      </c>
      <c r="K10" s="44">
        <v>2031.8284000000003</v>
      </c>
      <c r="L10" s="44">
        <v>1999.9087920000002</v>
      </c>
      <c r="M10" s="44">
        <v>2105.9039579760001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624</v>
      </c>
      <c r="F11" s="44">
        <v>3905</v>
      </c>
      <c r="G11" s="44">
        <v>2874</v>
      </c>
      <c r="H11" s="45">
        <v>3137.6600000000003</v>
      </c>
      <c r="I11" s="44">
        <v>1626.66</v>
      </c>
      <c r="J11" s="46">
        <v>1096</v>
      </c>
      <c r="K11" s="44">
        <v>1268.592032</v>
      </c>
      <c r="L11" s="44">
        <v>1165.1250308799999</v>
      </c>
      <c r="M11" s="44">
        <v>1226.8766575166399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4058</v>
      </c>
      <c r="F12" s="44">
        <v>4581</v>
      </c>
      <c r="G12" s="44">
        <v>15351</v>
      </c>
      <c r="H12" s="45">
        <v>4500.0200000000004</v>
      </c>
      <c r="I12" s="44">
        <v>4410.0200000000004</v>
      </c>
      <c r="J12" s="46">
        <v>4410</v>
      </c>
      <c r="K12" s="44">
        <v>4549.9604319999989</v>
      </c>
      <c r="L12" s="44">
        <v>4604.0181332799975</v>
      </c>
      <c r="M12" s="44">
        <v>4848.031094343838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663</v>
      </c>
      <c r="F13" s="44">
        <v>630</v>
      </c>
      <c r="G13" s="44">
        <v>841</v>
      </c>
      <c r="H13" s="45">
        <v>610.24</v>
      </c>
      <c r="I13" s="44">
        <v>660.24</v>
      </c>
      <c r="J13" s="46">
        <v>646</v>
      </c>
      <c r="K13" s="44">
        <v>649.64118400000007</v>
      </c>
      <c r="L13" s="44">
        <v>753.49072736000028</v>
      </c>
      <c r="M13" s="44">
        <v>793.42573591008022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3246</v>
      </c>
      <c r="F14" s="44">
        <v>3763</v>
      </c>
      <c r="G14" s="44">
        <v>3445</v>
      </c>
      <c r="H14" s="45">
        <v>3001.36</v>
      </c>
      <c r="I14" s="44">
        <v>3957.36</v>
      </c>
      <c r="J14" s="46">
        <v>3150</v>
      </c>
      <c r="K14" s="44">
        <v>3257.5064000000002</v>
      </c>
      <c r="L14" s="44">
        <v>3041.7442865600001</v>
      </c>
      <c r="M14" s="44">
        <v>3202.9567337476801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13922</v>
      </c>
      <c r="F15" s="44">
        <v>17109</v>
      </c>
      <c r="G15" s="44">
        <v>15018</v>
      </c>
      <c r="H15" s="45">
        <v>11163.039999999999</v>
      </c>
      <c r="I15" s="44">
        <v>9656.0399999999991</v>
      </c>
      <c r="J15" s="46">
        <v>12738</v>
      </c>
      <c r="K15" s="44">
        <v>10342.529183999995</v>
      </c>
      <c r="L15" s="44">
        <v>10167.774447359996</v>
      </c>
      <c r="M15" s="44">
        <v>10706.666493070077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2840</v>
      </c>
      <c r="F16" s="44">
        <v>1821</v>
      </c>
      <c r="G16" s="44">
        <v>3035</v>
      </c>
      <c r="H16" s="45">
        <v>3960.84</v>
      </c>
      <c r="I16" s="44">
        <v>4915.84</v>
      </c>
      <c r="J16" s="46">
        <v>4722</v>
      </c>
      <c r="K16" s="44">
        <v>7387.573504</v>
      </c>
      <c r="L16" s="44">
        <v>7228.3567001599986</v>
      </c>
      <c r="M16" s="44">
        <v>7611.4596052684792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40712</v>
      </c>
      <c r="F17" s="44">
        <v>12858</v>
      </c>
      <c r="G17" s="44">
        <v>9828</v>
      </c>
      <c r="H17" s="45">
        <v>34461.567199999998</v>
      </c>
      <c r="I17" s="44">
        <v>22446.067199999998</v>
      </c>
      <c r="J17" s="46">
        <v>19003</v>
      </c>
      <c r="K17" s="44">
        <v>18240.291440000005</v>
      </c>
      <c r="L17" s="44">
        <v>17969.480997600003</v>
      </c>
      <c r="M17" s="44">
        <v>18921.863490472806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2541</v>
      </c>
      <c r="F18" s="44">
        <v>320</v>
      </c>
      <c r="G18" s="44">
        <v>779</v>
      </c>
      <c r="H18" s="45">
        <v>123</v>
      </c>
      <c r="I18" s="44">
        <v>80</v>
      </c>
      <c r="J18" s="46">
        <v>25</v>
      </c>
      <c r="K18" s="44">
        <v>0.19000000000005457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35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6102</v>
      </c>
      <c r="F21" s="44">
        <v>5148</v>
      </c>
      <c r="G21" s="44">
        <v>4901</v>
      </c>
      <c r="H21" s="45">
        <v>3438.6800000000003</v>
      </c>
      <c r="I21" s="44">
        <v>4926.68</v>
      </c>
      <c r="J21" s="46">
        <v>4071</v>
      </c>
      <c r="K21" s="44">
        <v>4247.4034879999999</v>
      </c>
      <c r="L21" s="44">
        <v>4204.9294531200003</v>
      </c>
      <c r="M21" s="44">
        <v>4427.7907141353598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889</v>
      </c>
      <c r="F22" s="44">
        <v>779</v>
      </c>
      <c r="G22" s="44">
        <v>742</v>
      </c>
      <c r="H22" s="45">
        <v>240.88000000000008</v>
      </c>
      <c r="I22" s="44">
        <v>519.88000000000011</v>
      </c>
      <c r="J22" s="46">
        <v>487</v>
      </c>
      <c r="K22" s="44">
        <v>2712.0748480000002</v>
      </c>
      <c r="L22" s="44">
        <v>710.25769952000007</v>
      </c>
      <c r="M22" s="44">
        <v>747.90135759456007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6079</v>
      </c>
      <c r="F23" s="44">
        <v>177</v>
      </c>
      <c r="G23" s="44">
        <v>149</v>
      </c>
      <c r="H23" s="45">
        <v>99</v>
      </c>
      <c r="I23" s="44">
        <v>549</v>
      </c>
      <c r="J23" s="46">
        <v>451</v>
      </c>
      <c r="K23" s="44">
        <v>85</v>
      </c>
      <c r="L23" s="44">
        <v>86.224999999999994</v>
      </c>
      <c r="M23" s="44">
        <v>90.794925000000006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230</v>
      </c>
      <c r="F24" s="44">
        <v>336</v>
      </c>
      <c r="G24" s="44">
        <v>409</v>
      </c>
      <c r="H24" s="45">
        <v>548.95664000000011</v>
      </c>
      <c r="I24" s="44">
        <v>590.95664000000011</v>
      </c>
      <c r="J24" s="46">
        <v>544</v>
      </c>
      <c r="K24" s="44">
        <v>317.14964639999999</v>
      </c>
      <c r="L24" s="44">
        <v>325.90003280000002</v>
      </c>
      <c r="M24" s="44">
        <v>343.14606253839997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2246</v>
      </c>
      <c r="F25" s="44">
        <v>3038</v>
      </c>
      <c r="G25" s="44">
        <v>2678</v>
      </c>
      <c r="H25" s="45">
        <v>0</v>
      </c>
      <c r="I25" s="44">
        <v>0</v>
      </c>
      <c r="J25" s="46">
        <v>0</v>
      </c>
      <c r="K25" s="44">
        <v>1.1368683772161603E-13</v>
      </c>
      <c r="L25" s="44">
        <v>1.1368683772161603E-13</v>
      </c>
      <c r="M25" s="44">
        <v>1.1971224012086167E-13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43.2</v>
      </c>
      <c r="M26" s="44">
        <v>45.489600000000003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85</v>
      </c>
      <c r="J27" s="46">
        <v>6.4499999999999993</v>
      </c>
      <c r="K27" s="44">
        <v>124.5</v>
      </c>
      <c r="L27" s="44">
        <v>76.717500000000001</v>
      </c>
      <c r="M27" s="44">
        <v>80.783527499999991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6000</v>
      </c>
      <c r="I30" s="44">
        <v>0</v>
      </c>
      <c r="J30" s="46">
        <v>-662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36</v>
      </c>
      <c r="F32" s="44">
        <v>8</v>
      </c>
      <c r="G32" s="44">
        <v>0</v>
      </c>
      <c r="H32" s="45">
        <v>0</v>
      </c>
      <c r="I32" s="44">
        <v>-49</v>
      </c>
      <c r="J32" s="46">
        <v>34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7</v>
      </c>
      <c r="F33" s="44">
        <v>2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13</v>
      </c>
      <c r="F34" s="44">
        <v>15</v>
      </c>
      <c r="G34" s="44">
        <v>30</v>
      </c>
      <c r="H34" s="45">
        <v>79</v>
      </c>
      <c r="I34" s="44">
        <v>89</v>
      </c>
      <c r="J34" s="46">
        <v>18</v>
      </c>
      <c r="K34" s="44">
        <v>9.5</v>
      </c>
      <c r="L34" s="44">
        <v>9.4049999999999994</v>
      </c>
      <c r="M34" s="44">
        <v>9.9034649999999989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-296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558</v>
      </c>
      <c r="F37" s="44">
        <v>292</v>
      </c>
      <c r="G37" s="44">
        <v>205</v>
      </c>
      <c r="H37" s="45">
        <v>492.8</v>
      </c>
      <c r="I37" s="44">
        <v>7326.8</v>
      </c>
      <c r="J37" s="46">
        <v>7233</v>
      </c>
      <c r="K37" s="44">
        <v>6817.99928</v>
      </c>
      <c r="L37" s="44">
        <v>6791.7067511999985</v>
      </c>
      <c r="M37" s="44">
        <v>7151.6672090135999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3396</v>
      </c>
      <c r="F38" s="44">
        <v>2411</v>
      </c>
      <c r="G38" s="44">
        <v>3400</v>
      </c>
      <c r="H38" s="45">
        <v>3195.98</v>
      </c>
      <c r="I38" s="44">
        <v>3590.98</v>
      </c>
      <c r="J38" s="46">
        <v>2669.45</v>
      </c>
      <c r="K38" s="44">
        <v>3067.4959520000002</v>
      </c>
      <c r="L38" s="44">
        <v>3022.2705652800005</v>
      </c>
      <c r="M38" s="44">
        <v>3182.4509052398398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10083</v>
      </c>
      <c r="F39" s="44">
        <v>11732</v>
      </c>
      <c r="G39" s="44">
        <v>5616</v>
      </c>
      <c r="H39" s="45">
        <v>4300.7687999999998</v>
      </c>
      <c r="I39" s="44">
        <v>5818.2687999999989</v>
      </c>
      <c r="J39" s="46">
        <v>6049.45</v>
      </c>
      <c r="K39" s="44">
        <v>5704.6370079999997</v>
      </c>
      <c r="L39" s="44">
        <v>5661.9906379200002</v>
      </c>
      <c r="M39" s="44">
        <v>5962.076141729759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1903</v>
      </c>
      <c r="F40" s="44">
        <v>7776</v>
      </c>
      <c r="G40" s="44">
        <v>2538</v>
      </c>
      <c r="H40" s="45">
        <v>2000.4</v>
      </c>
      <c r="I40" s="44">
        <v>3300.4</v>
      </c>
      <c r="J40" s="46">
        <v>2151</v>
      </c>
      <c r="K40" s="44">
        <v>2047.7094400000005</v>
      </c>
      <c r="L40" s="44">
        <v>2063.2323456000004</v>
      </c>
      <c r="M40" s="44">
        <v>2172.5836599168001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1500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43487.4</v>
      </c>
      <c r="F42" s="44">
        <v>49725</v>
      </c>
      <c r="G42" s="44">
        <v>54995</v>
      </c>
      <c r="H42" s="45">
        <v>58033.793080000003</v>
      </c>
      <c r="I42" s="44">
        <v>58907.293080000003</v>
      </c>
      <c r="J42" s="46">
        <v>56418.45</v>
      </c>
      <c r="K42" s="44">
        <v>48663.901264800006</v>
      </c>
      <c r="L42" s="44">
        <v>49902.660005695281</v>
      </c>
      <c r="M42" s="44">
        <v>52349.500985997125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2301</v>
      </c>
      <c r="F43" s="44">
        <v>2050</v>
      </c>
      <c r="G43" s="44">
        <v>1786</v>
      </c>
      <c r="H43" s="45">
        <v>2231.7600000000002</v>
      </c>
      <c r="I43" s="44">
        <v>2123.2599999999998</v>
      </c>
      <c r="J43" s="46">
        <v>1898</v>
      </c>
      <c r="K43" s="44">
        <v>2868.1272960000001</v>
      </c>
      <c r="L43" s="44">
        <v>1913.71413024</v>
      </c>
      <c r="M43" s="44">
        <v>2015.1409791427197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9305.2000000000007</v>
      </c>
      <c r="F44" s="44">
        <v>2329</v>
      </c>
      <c r="G44" s="44">
        <v>3033</v>
      </c>
      <c r="H44" s="45">
        <v>3386.1</v>
      </c>
      <c r="I44" s="44">
        <v>4131.6000000000004</v>
      </c>
      <c r="J44" s="46">
        <v>3346</v>
      </c>
      <c r="K44" s="44">
        <v>4071.0375680000006</v>
      </c>
      <c r="L44" s="44">
        <v>3937.8929715200002</v>
      </c>
      <c r="M44" s="44">
        <v>4146.6012990105601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8035.2</v>
      </c>
      <c r="F45" s="44">
        <v>11135</v>
      </c>
      <c r="G45" s="44">
        <v>9968</v>
      </c>
      <c r="H45" s="45">
        <v>7299.1370800000004</v>
      </c>
      <c r="I45" s="44">
        <v>10664.13708</v>
      </c>
      <c r="J45" s="46">
        <v>9951</v>
      </c>
      <c r="K45" s="44">
        <v>8207.0600479999994</v>
      </c>
      <c r="L45" s="44">
        <v>8293.3615107200003</v>
      </c>
      <c r="M45" s="44">
        <v>8732.9096707881581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-7</v>
      </c>
      <c r="J46" s="53">
        <v>0</v>
      </c>
      <c r="K46" s="51">
        <v>7</v>
      </c>
      <c r="L46" s="51">
        <v>198.93</v>
      </c>
      <c r="M46" s="51">
        <v>209.47328999999999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79</v>
      </c>
      <c r="F47" s="59">
        <f t="shared" ref="F47:M47" si="3">SUM(F48:F49)</f>
        <v>13</v>
      </c>
      <c r="G47" s="59">
        <f t="shared" si="3"/>
        <v>3</v>
      </c>
      <c r="H47" s="60">
        <f t="shared" si="3"/>
        <v>0</v>
      </c>
      <c r="I47" s="59">
        <f t="shared" si="3"/>
        <v>0</v>
      </c>
      <c r="J47" s="61">
        <f t="shared" si="3"/>
        <v>3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79</v>
      </c>
      <c r="F48" s="36">
        <v>13</v>
      </c>
      <c r="G48" s="36">
        <v>3</v>
      </c>
      <c r="H48" s="37">
        <v>0</v>
      </c>
      <c r="I48" s="36">
        <v>0</v>
      </c>
      <c r="J48" s="38">
        <v>3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83250.2</v>
      </c>
      <c r="F51" s="27">
        <f t="shared" ref="F51:M51" si="4">F52+F59+F62+F63+F64+F72+F73</f>
        <v>18259</v>
      </c>
      <c r="G51" s="27">
        <f t="shared" si="4"/>
        <v>28956</v>
      </c>
      <c r="H51" s="28">
        <f t="shared" si="4"/>
        <v>21654.977999999999</v>
      </c>
      <c r="I51" s="27">
        <f t="shared" si="4"/>
        <v>233645.978</v>
      </c>
      <c r="J51" s="29">
        <f t="shared" si="4"/>
        <v>195155.5</v>
      </c>
      <c r="K51" s="27">
        <f t="shared" si="4"/>
        <v>31421.482680000001</v>
      </c>
      <c r="L51" s="27">
        <f t="shared" si="4"/>
        <v>20610.396000000001</v>
      </c>
      <c r="M51" s="27">
        <f t="shared" si="4"/>
        <v>21702.701988000001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78042.2</v>
      </c>
      <c r="F52" s="36">
        <f t="shared" ref="F52:M52" si="5">F53+F56</f>
        <v>7735</v>
      </c>
      <c r="G52" s="36">
        <f t="shared" si="5"/>
        <v>18183</v>
      </c>
      <c r="H52" s="37">
        <f t="shared" si="5"/>
        <v>13577.899999999998</v>
      </c>
      <c r="I52" s="36">
        <f t="shared" si="5"/>
        <v>223077.9</v>
      </c>
      <c r="J52" s="38">
        <f t="shared" si="5"/>
        <v>183077.5</v>
      </c>
      <c r="K52" s="36">
        <f t="shared" si="5"/>
        <v>23064.1</v>
      </c>
      <c r="L52" s="36">
        <f t="shared" si="5"/>
        <v>12503.396000000001</v>
      </c>
      <c r="M52" s="36">
        <f t="shared" si="5"/>
        <v>13166.030987999999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9</v>
      </c>
      <c r="G53" s="51">
        <f t="shared" si="6"/>
        <v>6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9</v>
      </c>
      <c r="G55" s="51">
        <v>6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9">
        <f>SUM(E57:E58)</f>
        <v>78042.2</v>
      </c>
      <c r="F56" s="59">
        <f t="shared" ref="F56:M56" si="7">SUM(F57:F58)</f>
        <v>7726</v>
      </c>
      <c r="G56" s="59">
        <f t="shared" si="7"/>
        <v>18177</v>
      </c>
      <c r="H56" s="60">
        <f t="shared" si="7"/>
        <v>13577.899999999998</v>
      </c>
      <c r="I56" s="59">
        <f t="shared" si="7"/>
        <v>223077.9</v>
      </c>
      <c r="J56" s="61">
        <f t="shared" si="7"/>
        <v>183077.5</v>
      </c>
      <c r="K56" s="59">
        <f t="shared" si="7"/>
        <v>23064.1</v>
      </c>
      <c r="L56" s="59">
        <f t="shared" si="7"/>
        <v>12503.396000000001</v>
      </c>
      <c r="M56" s="59">
        <f t="shared" si="7"/>
        <v>13166.030987999999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78042.2</v>
      </c>
      <c r="F57" s="36">
        <v>7726</v>
      </c>
      <c r="G57" s="36">
        <v>18177</v>
      </c>
      <c r="H57" s="37">
        <v>13577.899999999998</v>
      </c>
      <c r="I57" s="36">
        <v>223077.9</v>
      </c>
      <c r="J57" s="38">
        <v>183077.5</v>
      </c>
      <c r="K57" s="36">
        <v>23064.1</v>
      </c>
      <c r="L57" s="36">
        <v>12503.396000000001</v>
      </c>
      <c r="M57" s="36">
        <v>13166.030987999999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8</v>
      </c>
      <c r="H59" s="60">
        <f t="shared" si="8"/>
        <v>0</v>
      </c>
      <c r="I59" s="59">
        <f t="shared" si="8"/>
        <v>70</v>
      </c>
      <c r="J59" s="61">
        <f t="shared" si="8"/>
        <v>70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8</v>
      </c>
      <c r="H61" s="52">
        <v>0</v>
      </c>
      <c r="I61" s="51">
        <v>70</v>
      </c>
      <c r="J61" s="53">
        <v>70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8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5208</v>
      </c>
      <c r="F73" s="44">
        <f t="shared" ref="F73:M73" si="12">SUM(F74:F75)</f>
        <v>10524</v>
      </c>
      <c r="G73" s="44">
        <f t="shared" si="12"/>
        <v>10765</v>
      </c>
      <c r="H73" s="45">
        <f t="shared" si="12"/>
        <v>8077.0780000000004</v>
      </c>
      <c r="I73" s="44">
        <f t="shared" si="12"/>
        <v>10498.078000000001</v>
      </c>
      <c r="J73" s="46">
        <f t="shared" si="12"/>
        <v>12008</v>
      </c>
      <c r="K73" s="44">
        <f t="shared" si="12"/>
        <v>8357.3826800000006</v>
      </c>
      <c r="L73" s="44">
        <f t="shared" si="12"/>
        <v>8107</v>
      </c>
      <c r="M73" s="44">
        <f t="shared" si="12"/>
        <v>8536.6710000000003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5208</v>
      </c>
      <c r="F75" s="51">
        <v>10524</v>
      </c>
      <c r="G75" s="51">
        <v>10765</v>
      </c>
      <c r="H75" s="52">
        <v>8077.0780000000004</v>
      </c>
      <c r="I75" s="51">
        <v>10498.078000000001</v>
      </c>
      <c r="J75" s="53">
        <v>12008</v>
      </c>
      <c r="K75" s="51">
        <v>8357.3826800000006</v>
      </c>
      <c r="L75" s="51">
        <v>8107</v>
      </c>
      <c r="M75" s="51">
        <v>8536.6710000000003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16672</v>
      </c>
      <c r="F77" s="27">
        <f t="shared" ref="F77:M77" si="13">F78+F81+F84+F85+F86+F87+F88</f>
        <v>20537</v>
      </c>
      <c r="G77" s="27">
        <f t="shared" si="13"/>
        <v>15495</v>
      </c>
      <c r="H77" s="28">
        <f t="shared" si="13"/>
        <v>15124.3</v>
      </c>
      <c r="I77" s="27">
        <f t="shared" si="13"/>
        <v>18976.3</v>
      </c>
      <c r="J77" s="29">
        <f t="shared" si="13"/>
        <v>16592.95</v>
      </c>
      <c r="K77" s="27">
        <f t="shared" si="13"/>
        <v>30476.93</v>
      </c>
      <c r="L77" s="27">
        <f t="shared" si="13"/>
        <v>19978.901980000002</v>
      </c>
      <c r="M77" s="27">
        <f t="shared" si="13"/>
        <v>21037.783784939998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8873</v>
      </c>
      <c r="F78" s="59">
        <f t="shared" ref="F78:M78" si="14">SUM(F79:F80)</f>
        <v>12259</v>
      </c>
      <c r="G78" s="59">
        <f t="shared" si="14"/>
        <v>4107</v>
      </c>
      <c r="H78" s="60">
        <f t="shared" si="14"/>
        <v>9840.2999999999993</v>
      </c>
      <c r="I78" s="59">
        <f t="shared" si="14"/>
        <v>11220.3</v>
      </c>
      <c r="J78" s="61">
        <f t="shared" si="14"/>
        <v>9730</v>
      </c>
      <c r="K78" s="59">
        <f t="shared" si="14"/>
        <v>21768.6</v>
      </c>
      <c r="L78" s="59">
        <f t="shared" si="14"/>
        <v>11293</v>
      </c>
      <c r="M78" s="59">
        <f t="shared" si="14"/>
        <v>11891.528999999999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8873</v>
      </c>
      <c r="F79" s="36">
        <v>12259</v>
      </c>
      <c r="G79" s="36">
        <v>4107</v>
      </c>
      <c r="H79" s="37">
        <v>9840.2999999999993</v>
      </c>
      <c r="I79" s="36">
        <v>11220.3</v>
      </c>
      <c r="J79" s="38">
        <v>9730</v>
      </c>
      <c r="K79" s="36">
        <v>21768.6</v>
      </c>
      <c r="L79" s="36">
        <v>11293</v>
      </c>
      <c r="M79" s="36">
        <v>11891.528999999999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7799</v>
      </c>
      <c r="F81" s="44">
        <f t="shared" ref="F81:M81" si="15">SUM(F82:F83)</f>
        <v>8278</v>
      </c>
      <c r="G81" s="44">
        <f t="shared" si="15"/>
        <v>11388</v>
      </c>
      <c r="H81" s="45">
        <f t="shared" si="15"/>
        <v>4684</v>
      </c>
      <c r="I81" s="44">
        <f t="shared" si="15"/>
        <v>6986</v>
      </c>
      <c r="J81" s="46">
        <f t="shared" si="15"/>
        <v>6092.95</v>
      </c>
      <c r="K81" s="44">
        <f t="shared" si="15"/>
        <v>8708.33</v>
      </c>
      <c r="L81" s="44">
        <f t="shared" si="15"/>
        <v>8685.9019800000005</v>
      </c>
      <c r="M81" s="44">
        <f t="shared" si="15"/>
        <v>9146.2547849399998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7840</v>
      </c>
      <c r="H82" s="37">
        <v>0</v>
      </c>
      <c r="I82" s="36">
        <v>800</v>
      </c>
      <c r="J82" s="38">
        <v>0</v>
      </c>
      <c r="K82" s="36">
        <v>6000.13</v>
      </c>
      <c r="L82" s="36">
        <v>5850.3019800000002</v>
      </c>
      <c r="M82" s="36">
        <v>6160.3679849399996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7799</v>
      </c>
      <c r="F83" s="51">
        <v>8278</v>
      </c>
      <c r="G83" s="51">
        <v>3548</v>
      </c>
      <c r="H83" s="52">
        <v>4684</v>
      </c>
      <c r="I83" s="51">
        <v>6186</v>
      </c>
      <c r="J83" s="53">
        <v>6092.95</v>
      </c>
      <c r="K83" s="51">
        <v>2708.2</v>
      </c>
      <c r="L83" s="51">
        <v>2835.6</v>
      </c>
      <c r="M83" s="51">
        <v>2985.8867999999998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170</v>
      </c>
      <c r="J84" s="46">
        <v>170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600</v>
      </c>
      <c r="I88" s="44">
        <v>600</v>
      </c>
      <c r="J88" s="46">
        <v>600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412</v>
      </c>
      <c r="F90" s="27">
        <v>517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775079</v>
      </c>
      <c r="F92" s="103">
        <f t="shared" ref="F92:M92" si="16">F4+F51+F77+F90</f>
        <v>738943</v>
      </c>
      <c r="G92" s="103">
        <f t="shared" si="16"/>
        <v>788228</v>
      </c>
      <c r="H92" s="104">
        <f t="shared" si="16"/>
        <v>840868.99288499996</v>
      </c>
      <c r="I92" s="103">
        <f t="shared" si="16"/>
        <v>1055492.9928849998</v>
      </c>
      <c r="J92" s="105">
        <f t="shared" si="16"/>
        <v>1002648.7</v>
      </c>
      <c r="K92" s="103">
        <f t="shared" si="16"/>
        <v>876196.08391449449</v>
      </c>
      <c r="L92" s="103">
        <f t="shared" si="16"/>
        <v>875661.46931827778</v>
      </c>
      <c r="M92" s="103">
        <f t="shared" si="16"/>
        <v>922960.46437014639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175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178908</v>
      </c>
      <c r="F4" s="27">
        <f t="shared" ref="F4:M4" si="0">F5+F8+F47</f>
        <v>165954</v>
      </c>
      <c r="G4" s="27">
        <f t="shared" si="0"/>
        <v>168472</v>
      </c>
      <c r="H4" s="28">
        <f t="shared" si="0"/>
        <v>177456.58671999999</v>
      </c>
      <c r="I4" s="27">
        <f t="shared" si="0"/>
        <v>181292.58671999999</v>
      </c>
      <c r="J4" s="29">
        <f t="shared" si="0"/>
        <v>177741.25</v>
      </c>
      <c r="K4" s="27">
        <f t="shared" si="0"/>
        <v>195306.91244129097</v>
      </c>
      <c r="L4" s="27">
        <f t="shared" si="0"/>
        <v>191089.41919388322</v>
      </c>
      <c r="M4" s="27">
        <f t="shared" si="0"/>
        <v>202327.95861615901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82931</v>
      </c>
      <c r="F5" s="59">
        <f t="shared" ref="F5:M5" si="1">SUM(F6:F7)</f>
        <v>94257</v>
      </c>
      <c r="G5" s="59">
        <f t="shared" si="1"/>
        <v>107160</v>
      </c>
      <c r="H5" s="60">
        <f t="shared" si="1"/>
        <v>121274.05671999999</v>
      </c>
      <c r="I5" s="59">
        <f t="shared" si="1"/>
        <v>118474.05671999999</v>
      </c>
      <c r="J5" s="61">
        <f t="shared" si="1"/>
        <v>117211</v>
      </c>
      <c r="K5" s="59">
        <f t="shared" si="1"/>
        <v>132612.501937291</v>
      </c>
      <c r="L5" s="59">
        <f t="shared" si="1"/>
        <v>128711.97454916323</v>
      </c>
      <c r="M5" s="59">
        <f t="shared" si="1"/>
        <v>136644.50940526888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72454</v>
      </c>
      <c r="F6" s="36">
        <v>82104</v>
      </c>
      <c r="G6" s="36">
        <v>93159</v>
      </c>
      <c r="H6" s="37">
        <v>102821.33644</v>
      </c>
      <c r="I6" s="36">
        <v>100441.33644</v>
      </c>
      <c r="J6" s="38">
        <v>99628</v>
      </c>
      <c r="K6" s="36">
        <v>115885.71269233202</v>
      </c>
      <c r="L6" s="36">
        <v>108397.68899893612</v>
      </c>
      <c r="M6" s="36">
        <v>115253.07975587972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10477</v>
      </c>
      <c r="F7" s="51">
        <v>12153</v>
      </c>
      <c r="G7" s="51">
        <v>14001</v>
      </c>
      <c r="H7" s="52">
        <v>18452.720279999998</v>
      </c>
      <c r="I7" s="51">
        <v>18032.720279999998</v>
      </c>
      <c r="J7" s="53">
        <v>17583</v>
      </c>
      <c r="K7" s="51">
        <v>16726.789244959</v>
      </c>
      <c r="L7" s="51">
        <v>20314.285550227109</v>
      </c>
      <c r="M7" s="51">
        <v>21391.429649389145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95937</v>
      </c>
      <c r="F8" s="59">
        <f t="shared" ref="F8:M8" si="2">SUM(F9:F46)</f>
        <v>71691</v>
      </c>
      <c r="G8" s="59">
        <f t="shared" si="2"/>
        <v>61312</v>
      </c>
      <c r="H8" s="60">
        <f t="shared" si="2"/>
        <v>56182.530000000006</v>
      </c>
      <c r="I8" s="59">
        <f t="shared" si="2"/>
        <v>62818.530000000006</v>
      </c>
      <c r="J8" s="61">
        <f t="shared" si="2"/>
        <v>60530.25</v>
      </c>
      <c r="K8" s="59">
        <f t="shared" si="2"/>
        <v>62694.410503999985</v>
      </c>
      <c r="L8" s="59">
        <f t="shared" si="2"/>
        <v>62377.444644719988</v>
      </c>
      <c r="M8" s="59">
        <f t="shared" si="2"/>
        <v>65683.449210890132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116</v>
      </c>
      <c r="F9" s="36">
        <v>100</v>
      </c>
      <c r="G9" s="36">
        <v>48</v>
      </c>
      <c r="H9" s="37">
        <v>84.570000000000007</v>
      </c>
      <c r="I9" s="36">
        <v>84.570000000000007</v>
      </c>
      <c r="J9" s="38">
        <v>47.45</v>
      </c>
      <c r="K9" s="36">
        <v>53.396712000000029</v>
      </c>
      <c r="L9" s="36">
        <v>53.330378480000064</v>
      </c>
      <c r="M9" s="36">
        <v>56.156888539440061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2341</v>
      </c>
      <c r="F10" s="44">
        <v>1660</v>
      </c>
      <c r="G10" s="44">
        <v>1864</v>
      </c>
      <c r="H10" s="45">
        <v>1453.9</v>
      </c>
      <c r="I10" s="44">
        <v>1550.9</v>
      </c>
      <c r="J10" s="46">
        <v>1447</v>
      </c>
      <c r="K10" s="44">
        <v>1304.2540000000001</v>
      </c>
      <c r="L10" s="44">
        <v>1288.8636840000001</v>
      </c>
      <c r="M10" s="44">
        <v>1357.1734592520002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341</v>
      </c>
      <c r="F11" s="44">
        <v>647</v>
      </c>
      <c r="G11" s="44">
        <v>855</v>
      </c>
      <c r="H11" s="45">
        <v>776</v>
      </c>
      <c r="I11" s="44">
        <v>718</v>
      </c>
      <c r="J11" s="46">
        <v>805</v>
      </c>
      <c r="K11" s="44">
        <v>976.36579199999994</v>
      </c>
      <c r="L11" s="44">
        <v>969.62071647999994</v>
      </c>
      <c r="M11" s="44">
        <v>1021.0106144534398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4058</v>
      </c>
      <c r="F12" s="44">
        <v>4581</v>
      </c>
      <c r="G12" s="44">
        <v>4351</v>
      </c>
      <c r="H12" s="45">
        <v>4500.0200000000004</v>
      </c>
      <c r="I12" s="44">
        <v>4410.0200000000004</v>
      </c>
      <c r="J12" s="46">
        <v>4410</v>
      </c>
      <c r="K12" s="44">
        <v>4549.9604319999989</v>
      </c>
      <c r="L12" s="44">
        <v>4504.5900372799979</v>
      </c>
      <c r="M12" s="44">
        <v>4743.3333092558378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663</v>
      </c>
      <c r="F13" s="44">
        <v>630</v>
      </c>
      <c r="G13" s="44">
        <v>841</v>
      </c>
      <c r="H13" s="45">
        <v>610.24</v>
      </c>
      <c r="I13" s="44">
        <v>660.24</v>
      </c>
      <c r="J13" s="46">
        <v>646</v>
      </c>
      <c r="K13" s="44">
        <v>649.64118400000007</v>
      </c>
      <c r="L13" s="44">
        <v>643.13072736000026</v>
      </c>
      <c r="M13" s="44">
        <v>677.21665591008025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601</v>
      </c>
      <c r="F14" s="44">
        <v>692</v>
      </c>
      <c r="G14" s="44">
        <v>816</v>
      </c>
      <c r="H14" s="45">
        <v>619.84</v>
      </c>
      <c r="I14" s="44">
        <v>1128.8400000000001</v>
      </c>
      <c r="J14" s="46">
        <v>590</v>
      </c>
      <c r="K14" s="44">
        <v>803.85599999999999</v>
      </c>
      <c r="L14" s="44">
        <v>792.62358336000011</v>
      </c>
      <c r="M14" s="44">
        <v>834.63263327808011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13870</v>
      </c>
      <c r="F15" s="44">
        <v>17001</v>
      </c>
      <c r="G15" s="44">
        <v>14887</v>
      </c>
      <c r="H15" s="45">
        <v>11108.24</v>
      </c>
      <c r="I15" s="44">
        <v>9151.24</v>
      </c>
      <c r="J15" s="46">
        <v>11677</v>
      </c>
      <c r="K15" s="44">
        <v>9274.0291839999954</v>
      </c>
      <c r="L15" s="44">
        <v>9181.1344473599966</v>
      </c>
      <c r="M15" s="44">
        <v>9667.7345730700763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2592</v>
      </c>
      <c r="F16" s="44">
        <v>1821</v>
      </c>
      <c r="G16" s="44">
        <v>2671</v>
      </c>
      <c r="H16" s="45">
        <v>3460.44</v>
      </c>
      <c r="I16" s="44">
        <v>4515.4400000000005</v>
      </c>
      <c r="J16" s="46">
        <v>4442</v>
      </c>
      <c r="K16" s="44">
        <v>6327.573504</v>
      </c>
      <c r="L16" s="44">
        <v>6264.376700159999</v>
      </c>
      <c r="M16" s="44">
        <v>6596.3886652684787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31978</v>
      </c>
      <c r="F17" s="44">
        <v>2935</v>
      </c>
      <c r="G17" s="44">
        <v>1313</v>
      </c>
      <c r="H17" s="45">
        <v>1334.8</v>
      </c>
      <c r="I17" s="44">
        <v>1006.8</v>
      </c>
      <c r="J17" s="46">
        <v>977</v>
      </c>
      <c r="K17" s="44">
        <v>1542.8040000000005</v>
      </c>
      <c r="L17" s="44">
        <v>1518.0036880000005</v>
      </c>
      <c r="M17" s="44">
        <v>1598.4578834640004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6102</v>
      </c>
      <c r="F21" s="44">
        <v>5148</v>
      </c>
      <c r="G21" s="44">
        <v>4901</v>
      </c>
      <c r="H21" s="45">
        <v>3438.6800000000003</v>
      </c>
      <c r="I21" s="44">
        <v>4926.68</v>
      </c>
      <c r="J21" s="46">
        <v>4071</v>
      </c>
      <c r="K21" s="44">
        <v>4247.4034879999999</v>
      </c>
      <c r="L21" s="44">
        <v>4204.9294531200003</v>
      </c>
      <c r="M21" s="44">
        <v>4427.7907141353598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656</v>
      </c>
      <c r="F22" s="44">
        <v>604</v>
      </c>
      <c r="G22" s="44">
        <v>151</v>
      </c>
      <c r="H22" s="45">
        <v>104.88000000000008</v>
      </c>
      <c r="I22" s="44">
        <v>149.88000000000008</v>
      </c>
      <c r="J22" s="46">
        <v>141</v>
      </c>
      <c r="K22" s="44">
        <v>640.77004800000009</v>
      </c>
      <c r="L22" s="44">
        <v>633.96156352000003</v>
      </c>
      <c r="M22" s="44">
        <v>667.56152638655999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161</v>
      </c>
      <c r="F24" s="44">
        <v>211</v>
      </c>
      <c r="G24" s="44">
        <v>199</v>
      </c>
      <c r="H24" s="45">
        <v>265.22000000000003</v>
      </c>
      <c r="I24" s="44">
        <v>273.22000000000003</v>
      </c>
      <c r="J24" s="46">
        <v>254</v>
      </c>
      <c r="K24" s="44">
        <v>201.75180799999998</v>
      </c>
      <c r="L24" s="44">
        <v>196.97597632</v>
      </c>
      <c r="M24" s="44">
        <v>207.41570306495998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1409</v>
      </c>
      <c r="F25" s="44">
        <v>2096</v>
      </c>
      <c r="G25" s="44">
        <v>2678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6</v>
      </c>
      <c r="J27" s="46">
        <v>6.4499999999999993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6000</v>
      </c>
      <c r="I30" s="44">
        <v>0</v>
      </c>
      <c r="J30" s="46">
        <v>-1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36</v>
      </c>
      <c r="F32" s="44">
        <v>8</v>
      </c>
      <c r="G32" s="44">
        <v>0</v>
      </c>
      <c r="H32" s="45">
        <v>0</v>
      </c>
      <c r="I32" s="44">
        <v>-49</v>
      </c>
      <c r="J32" s="46">
        <v>34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7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13</v>
      </c>
      <c r="F34" s="44">
        <v>15</v>
      </c>
      <c r="G34" s="44">
        <v>30</v>
      </c>
      <c r="H34" s="45">
        <v>79</v>
      </c>
      <c r="I34" s="44">
        <v>89</v>
      </c>
      <c r="J34" s="46">
        <v>18</v>
      </c>
      <c r="K34" s="44">
        <v>9.5</v>
      </c>
      <c r="L34" s="44">
        <v>9.4049999999999994</v>
      </c>
      <c r="M34" s="44">
        <v>9.9034649999999989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-296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360</v>
      </c>
      <c r="F37" s="44">
        <v>109</v>
      </c>
      <c r="G37" s="44">
        <v>110</v>
      </c>
      <c r="H37" s="45">
        <v>365.8</v>
      </c>
      <c r="I37" s="44">
        <v>6197.8</v>
      </c>
      <c r="J37" s="46">
        <v>5737</v>
      </c>
      <c r="K37" s="44">
        <v>6078.2012800000002</v>
      </c>
      <c r="L37" s="44">
        <v>6017.419267199999</v>
      </c>
      <c r="M37" s="44">
        <v>6336.342488361599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2508</v>
      </c>
      <c r="F38" s="44">
        <v>1651</v>
      </c>
      <c r="G38" s="44">
        <v>1725</v>
      </c>
      <c r="H38" s="45">
        <v>1588.7</v>
      </c>
      <c r="I38" s="44">
        <v>1786.7</v>
      </c>
      <c r="J38" s="46">
        <v>1280.45</v>
      </c>
      <c r="K38" s="44">
        <v>1381.7411520000001</v>
      </c>
      <c r="L38" s="44">
        <v>1366.4409372800001</v>
      </c>
      <c r="M38" s="44">
        <v>1438.86230695584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9798</v>
      </c>
      <c r="F39" s="44">
        <v>11732</v>
      </c>
      <c r="G39" s="44">
        <v>4427</v>
      </c>
      <c r="H39" s="45">
        <v>3018.3799999999992</v>
      </c>
      <c r="I39" s="44">
        <v>5634.3799999999992</v>
      </c>
      <c r="J39" s="46">
        <v>5869.45</v>
      </c>
      <c r="K39" s="44">
        <v>5524.6370079999997</v>
      </c>
      <c r="L39" s="44">
        <v>5469.3906379199998</v>
      </c>
      <c r="M39" s="44">
        <v>5759.2683417297594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1600</v>
      </c>
      <c r="F40" s="44">
        <v>2067</v>
      </c>
      <c r="G40" s="44">
        <v>2041</v>
      </c>
      <c r="H40" s="45">
        <v>2000.4</v>
      </c>
      <c r="I40" s="44">
        <v>2850.4</v>
      </c>
      <c r="J40" s="46">
        <v>1802</v>
      </c>
      <c r="K40" s="44">
        <v>1597.7094400000005</v>
      </c>
      <c r="L40" s="44">
        <v>1581.7323456000004</v>
      </c>
      <c r="M40" s="44">
        <v>1665.5641599168002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7430</v>
      </c>
      <c r="F42" s="44">
        <v>11105</v>
      </c>
      <c r="G42" s="44">
        <v>11952</v>
      </c>
      <c r="H42" s="45">
        <v>9763.2999999999993</v>
      </c>
      <c r="I42" s="44">
        <v>11831.3</v>
      </c>
      <c r="J42" s="46">
        <v>11086.45</v>
      </c>
      <c r="K42" s="44">
        <v>11398.918079999999</v>
      </c>
      <c r="L42" s="44">
        <v>11617.876424000002</v>
      </c>
      <c r="M42" s="44">
        <v>12233.623874471999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1968</v>
      </c>
      <c r="F43" s="44">
        <v>1845</v>
      </c>
      <c r="G43" s="44">
        <v>1570</v>
      </c>
      <c r="H43" s="45">
        <v>1883.56</v>
      </c>
      <c r="I43" s="44">
        <v>1753.56</v>
      </c>
      <c r="J43" s="46">
        <v>1582</v>
      </c>
      <c r="K43" s="44">
        <v>1941.1272960000001</v>
      </c>
      <c r="L43" s="44">
        <v>1921.71602304</v>
      </c>
      <c r="M43" s="44">
        <v>2023.5669722611199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3493</v>
      </c>
      <c r="F44" s="44">
        <v>1288</v>
      </c>
      <c r="G44" s="44">
        <v>1635</v>
      </c>
      <c r="H44" s="45">
        <v>1729.48</v>
      </c>
      <c r="I44" s="44">
        <v>1716.48</v>
      </c>
      <c r="J44" s="46">
        <v>1664</v>
      </c>
      <c r="K44" s="44">
        <v>2136.9907680000001</v>
      </c>
      <c r="L44" s="44">
        <v>2112.2397883200001</v>
      </c>
      <c r="M44" s="44">
        <v>2224.1884971009599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3836</v>
      </c>
      <c r="F45" s="44">
        <v>3745</v>
      </c>
      <c r="G45" s="44">
        <v>2247</v>
      </c>
      <c r="H45" s="45">
        <v>1997.08</v>
      </c>
      <c r="I45" s="44">
        <v>2722.08</v>
      </c>
      <c r="J45" s="46">
        <v>1944</v>
      </c>
      <c r="K45" s="44">
        <v>2046.7793279999996</v>
      </c>
      <c r="L45" s="44">
        <v>2022.7532659199999</v>
      </c>
      <c r="M45" s="44">
        <v>2129.9591890137594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7</v>
      </c>
      <c r="L46" s="51">
        <v>6.93</v>
      </c>
      <c r="M46" s="51">
        <v>7.2972899999999994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40</v>
      </c>
      <c r="F47" s="59">
        <f t="shared" ref="F47:M47" si="3">SUM(F48:F49)</f>
        <v>6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40</v>
      </c>
      <c r="F48" s="36">
        <v>6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2133</v>
      </c>
      <c r="F51" s="27">
        <f t="shared" ref="F51:M51" si="4">F52+F59+F62+F63+F64+F72+F73</f>
        <v>2283</v>
      </c>
      <c r="G51" s="27">
        <f t="shared" si="4"/>
        <v>3170</v>
      </c>
      <c r="H51" s="28">
        <f t="shared" si="4"/>
        <v>2505.0780000000004</v>
      </c>
      <c r="I51" s="27">
        <f t="shared" si="4"/>
        <v>4500.0780000000004</v>
      </c>
      <c r="J51" s="29">
        <f t="shared" si="4"/>
        <v>4839</v>
      </c>
      <c r="K51" s="27">
        <f t="shared" si="4"/>
        <v>2951.3826800000006</v>
      </c>
      <c r="L51" s="27">
        <f t="shared" si="4"/>
        <v>2863</v>
      </c>
      <c r="M51" s="27">
        <f t="shared" si="4"/>
        <v>3014.739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526</v>
      </c>
      <c r="F52" s="36">
        <f t="shared" ref="F52:M52" si="5">F53+F56</f>
        <v>1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1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1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526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526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8</v>
      </c>
      <c r="H59" s="60">
        <f t="shared" si="8"/>
        <v>0</v>
      </c>
      <c r="I59" s="59">
        <f t="shared" si="8"/>
        <v>70</v>
      </c>
      <c r="J59" s="61">
        <f t="shared" si="8"/>
        <v>70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8</v>
      </c>
      <c r="H61" s="52">
        <v>0</v>
      </c>
      <c r="I61" s="51">
        <v>70</v>
      </c>
      <c r="J61" s="53">
        <v>70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1607</v>
      </c>
      <c r="F73" s="44">
        <f t="shared" ref="F73:M73" si="12">SUM(F74:F75)</f>
        <v>2282</v>
      </c>
      <c r="G73" s="44">
        <f t="shared" si="12"/>
        <v>3162</v>
      </c>
      <c r="H73" s="45">
        <f t="shared" si="12"/>
        <v>2505.0780000000004</v>
      </c>
      <c r="I73" s="44">
        <f t="shared" si="12"/>
        <v>4430.0780000000004</v>
      </c>
      <c r="J73" s="46">
        <f t="shared" si="12"/>
        <v>4769</v>
      </c>
      <c r="K73" s="44">
        <f t="shared" si="12"/>
        <v>2951.3826800000006</v>
      </c>
      <c r="L73" s="44">
        <f t="shared" si="12"/>
        <v>2863</v>
      </c>
      <c r="M73" s="44">
        <f t="shared" si="12"/>
        <v>3014.739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1607</v>
      </c>
      <c r="F75" s="51">
        <v>2282</v>
      </c>
      <c r="G75" s="51">
        <v>3162</v>
      </c>
      <c r="H75" s="52">
        <v>2505.0780000000004</v>
      </c>
      <c r="I75" s="51">
        <v>4430.0780000000004</v>
      </c>
      <c r="J75" s="53">
        <v>4769</v>
      </c>
      <c r="K75" s="51">
        <v>2951.3826800000006</v>
      </c>
      <c r="L75" s="51">
        <v>2863</v>
      </c>
      <c r="M75" s="51">
        <v>3014.739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5103</v>
      </c>
      <c r="F77" s="27">
        <f t="shared" ref="F77:M77" si="13">F78+F81+F84+F85+F86+F87+F88</f>
        <v>3112</v>
      </c>
      <c r="G77" s="27">
        <f t="shared" si="13"/>
        <v>11219</v>
      </c>
      <c r="H77" s="28">
        <f t="shared" si="13"/>
        <v>5284</v>
      </c>
      <c r="I77" s="27">
        <f t="shared" si="13"/>
        <v>6346</v>
      </c>
      <c r="J77" s="29">
        <f t="shared" si="13"/>
        <v>5739.45</v>
      </c>
      <c r="K77" s="27">
        <f t="shared" si="13"/>
        <v>8328.33</v>
      </c>
      <c r="L77" s="27">
        <f t="shared" si="13"/>
        <v>8685.9019800000005</v>
      </c>
      <c r="M77" s="27">
        <f t="shared" si="13"/>
        <v>9146.2547849399998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5103</v>
      </c>
      <c r="F81" s="44">
        <f t="shared" ref="F81:M81" si="15">SUM(F82:F83)</f>
        <v>3112</v>
      </c>
      <c r="G81" s="44">
        <f t="shared" si="15"/>
        <v>11219</v>
      </c>
      <c r="H81" s="45">
        <f t="shared" si="15"/>
        <v>4684</v>
      </c>
      <c r="I81" s="44">
        <f t="shared" si="15"/>
        <v>5746</v>
      </c>
      <c r="J81" s="46">
        <f t="shared" si="15"/>
        <v>5139.45</v>
      </c>
      <c r="K81" s="44">
        <f t="shared" si="15"/>
        <v>8328.33</v>
      </c>
      <c r="L81" s="44">
        <f t="shared" si="15"/>
        <v>8685.9019800000005</v>
      </c>
      <c r="M81" s="44">
        <f t="shared" si="15"/>
        <v>9146.2547849399998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7840</v>
      </c>
      <c r="H82" s="37">
        <v>0</v>
      </c>
      <c r="I82" s="36">
        <v>0</v>
      </c>
      <c r="J82" s="38">
        <v>0</v>
      </c>
      <c r="K82" s="36">
        <v>6000.13</v>
      </c>
      <c r="L82" s="36">
        <v>5850.3019800000002</v>
      </c>
      <c r="M82" s="36">
        <v>6160.3679849399996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5103</v>
      </c>
      <c r="F83" s="51">
        <v>3112</v>
      </c>
      <c r="G83" s="51">
        <v>3379</v>
      </c>
      <c r="H83" s="52">
        <v>4684</v>
      </c>
      <c r="I83" s="51">
        <v>5746</v>
      </c>
      <c r="J83" s="53">
        <v>5139.45</v>
      </c>
      <c r="K83" s="51">
        <v>2328.1999999999998</v>
      </c>
      <c r="L83" s="51">
        <v>2835.6</v>
      </c>
      <c r="M83" s="51">
        <v>2985.8867999999998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600</v>
      </c>
      <c r="I88" s="44">
        <v>600</v>
      </c>
      <c r="J88" s="46">
        <v>600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412</v>
      </c>
      <c r="F90" s="27">
        <v>517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186556</v>
      </c>
      <c r="F92" s="103">
        <f t="shared" ref="F92:M92" si="16">F4+F51+F77+F90</f>
        <v>171866</v>
      </c>
      <c r="G92" s="103">
        <f t="shared" si="16"/>
        <v>182861</v>
      </c>
      <c r="H92" s="104">
        <f t="shared" si="16"/>
        <v>185245.66472</v>
      </c>
      <c r="I92" s="103">
        <f t="shared" si="16"/>
        <v>192138.66472</v>
      </c>
      <c r="J92" s="105">
        <f t="shared" si="16"/>
        <v>188319.7</v>
      </c>
      <c r="K92" s="103">
        <f t="shared" si="16"/>
        <v>206586.62512129097</v>
      </c>
      <c r="L92" s="103">
        <f t="shared" si="16"/>
        <v>202638.32117388322</v>
      </c>
      <c r="M92" s="103">
        <f t="shared" si="16"/>
        <v>214488.95240109903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176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177976</v>
      </c>
      <c r="F4" s="27">
        <f t="shared" ref="F4:M4" si="0">F5+F8+F47</f>
        <v>195344</v>
      </c>
      <c r="G4" s="27">
        <f t="shared" si="0"/>
        <v>212286</v>
      </c>
      <c r="H4" s="28">
        <f t="shared" si="0"/>
        <v>240117.82896500002</v>
      </c>
      <c r="I4" s="27">
        <f t="shared" si="0"/>
        <v>236072.82896500002</v>
      </c>
      <c r="J4" s="29">
        <f t="shared" si="0"/>
        <v>230445</v>
      </c>
      <c r="K4" s="27">
        <f t="shared" si="0"/>
        <v>224222.65927445301</v>
      </c>
      <c r="L4" s="27">
        <f t="shared" si="0"/>
        <v>241569.90805248005</v>
      </c>
      <c r="M4" s="27">
        <f t="shared" si="0"/>
        <v>254841.53313426144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149656</v>
      </c>
      <c r="F5" s="59">
        <f t="shared" ref="F5:M5" si="1">SUM(F6:F7)</f>
        <v>164128</v>
      </c>
      <c r="G5" s="59">
        <f t="shared" si="1"/>
        <v>173974</v>
      </c>
      <c r="H5" s="60">
        <f t="shared" si="1"/>
        <v>189522.02896500003</v>
      </c>
      <c r="I5" s="59">
        <f t="shared" si="1"/>
        <v>193722.02896500003</v>
      </c>
      <c r="J5" s="61">
        <f t="shared" si="1"/>
        <v>193153</v>
      </c>
      <c r="K5" s="59">
        <f t="shared" si="1"/>
        <v>193300.271434453</v>
      </c>
      <c r="L5" s="59">
        <f t="shared" si="1"/>
        <v>210530.93500000006</v>
      </c>
      <c r="M5" s="59">
        <f t="shared" si="1"/>
        <v>221689.49450999999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127372</v>
      </c>
      <c r="F6" s="36">
        <v>139763</v>
      </c>
      <c r="G6" s="36">
        <v>148123</v>
      </c>
      <c r="H6" s="37">
        <v>161337.03000000003</v>
      </c>
      <c r="I6" s="36">
        <v>164907.03000000003</v>
      </c>
      <c r="J6" s="38">
        <v>164180</v>
      </c>
      <c r="K6" s="36">
        <v>165814.27057777799</v>
      </c>
      <c r="L6" s="36">
        <v>176169.48000000004</v>
      </c>
      <c r="M6" s="36">
        <v>186428.68522999997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22284</v>
      </c>
      <c r="F7" s="51">
        <v>24365</v>
      </c>
      <c r="G7" s="51">
        <v>25851</v>
      </c>
      <c r="H7" s="52">
        <v>28184.998965000002</v>
      </c>
      <c r="I7" s="51">
        <v>28814.998965000002</v>
      </c>
      <c r="J7" s="53">
        <v>28973</v>
      </c>
      <c r="K7" s="51">
        <v>27486.000856675</v>
      </c>
      <c r="L7" s="51">
        <v>34361.455000000002</v>
      </c>
      <c r="M7" s="51">
        <v>35260.809280000001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28281</v>
      </c>
      <c r="F8" s="59">
        <f t="shared" ref="F8:M8" si="2">SUM(F9:F46)</f>
        <v>31216</v>
      </c>
      <c r="G8" s="59">
        <f t="shared" si="2"/>
        <v>38312</v>
      </c>
      <c r="H8" s="60">
        <f t="shared" si="2"/>
        <v>50595.799999999996</v>
      </c>
      <c r="I8" s="59">
        <f t="shared" si="2"/>
        <v>42350.799999999996</v>
      </c>
      <c r="J8" s="61">
        <f t="shared" si="2"/>
        <v>37292</v>
      </c>
      <c r="K8" s="59">
        <f t="shared" si="2"/>
        <v>30922.387840000007</v>
      </c>
      <c r="L8" s="59">
        <f t="shared" si="2"/>
        <v>31038.973052480003</v>
      </c>
      <c r="M8" s="59">
        <f t="shared" si="2"/>
        <v>33152.038624261448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0</v>
      </c>
      <c r="H9" s="37">
        <v>0</v>
      </c>
      <c r="I9" s="36">
        <v>1131</v>
      </c>
      <c r="J9" s="38">
        <v>1138</v>
      </c>
      <c r="K9" s="36">
        <v>12</v>
      </c>
      <c r="L9" s="36">
        <v>12.84</v>
      </c>
      <c r="M9" s="36">
        <v>13.520519999999999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20</v>
      </c>
      <c r="F10" s="44">
        <v>166</v>
      </c>
      <c r="G10" s="44">
        <v>215</v>
      </c>
      <c r="H10" s="45">
        <v>105</v>
      </c>
      <c r="I10" s="44">
        <v>70</v>
      </c>
      <c r="J10" s="46">
        <v>102</v>
      </c>
      <c r="K10" s="44">
        <v>41.107600000000019</v>
      </c>
      <c r="L10" s="44">
        <v>44</v>
      </c>
      <c r="M10" s="44">
        <v>46.331999999999994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236</v>
      </c>
      <c r="F11" s="44">
        <v>23</v>
      </c>
      <c r="G11" s="44">
        <v>1957</v>
      </c>
      <c r="H11" s="45">
        <v>2189.3000000000002</v>
      </c>
      <c r="I11" s="44">
        <v>429.30000000000018</v>
      </c>
      <c r="J11" s="46">
        <v>120</v>
      </c>
      <c r="K11" s="44">
        <v>145.18120000000002</v>
      </c>
      <c r="L11" s="44">
        <v>54.841075999999987</v>
      </c>
      <c r="M11" s="44">
        <v>57.747653027999981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11000</v>
      </c>
      <c r="H12" s="45">
        <v>0</v>
      </c>
      <c r="I12" s="44">
        <v>0</v>
      </c>
      <c r="J12" s="46">
        <v>0</v>
      </c>
      <c r="K12" s="44">
        <v>0</v>
      </c>
      <c r="L12" s="44">
        <v>99.428096000000025</v>
      </c>
      <c r="M12" s="44">
        <v>104.69778508800002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110.36</v>
      </c>
      <c r="M13" s="44">
        <v>116.20907999999999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692</v>
      </c>
      <c r="F14" s="44">
        <v>710</v>
      </c>
      <c r="G14" s="44">
        <v>514</v>
      </c>
      <c r="H14" s="45">
        <v>928</v>
      </c>
      <c r="I14" s="44">
        <v>890</v>
      </c>
      <c r="J14" s="46">
        <v>754</v>
      </c>
      <c r="K14" s="44">
        <v>897.90960000000007</v>
      </c>
      <c r="L14" s="44">
        <v>710.62726399999997</v>
      </c>
      <c r="M14" s="44">
        <v>748.2905089919999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0</v>
      </c>
      <c r="F15" s="44">
        <v>0</v>
      </c>
      <c r="G15" s="44">
        <v>0</v>
      </c>
      <c r="H15" s="45">
        <v>0.39999999999997726</v>
      </c>
      <c r="I15" s="44">
        <v>540.4</v>
      </c>
      <c r="J15" s="46">
        <v>616</v>
      </c>
      <c r="K15" s="44">
        <v>590.00000000000011</v>
      </c>
      <c r="L15" s="44">
        <v>525.10000000000014</v>
      </c>
      <c r="M15" s="44">
        <v>552.9303000000001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766</v>
      </c>
      <c r="L16" s="44">
        <v>681.74</v>
      </c>
      <c r="M16" s="44">
        <v>717.87221999999997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5551</v>
      </c>
      <c r="F17" s="44">
        <v>5019</v>
      </c>
      <c r="G17" s="44">
        <v>2148</v>
      </c>
      <c r="H17" s="45">
        <v>21412.98</v>
      </c>
      <c r="I17" s="44">
        <v>11581.98</v>
      </c>
      <c r="J17" s="46">
        <v>8635</v>
      </c>
      <c r="K17" s="44">
        <v>10378.821600000003</v>
      </c>
      <c r="L17" s="44">
        <v>10389.267792000002</v>
      </c>
      <c r="M17" s="44">
        <v>10939.898984976004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29</v>
      </c>
      <c r="F22" s="44">
        <v>102</v>
      </c>
      <c r="G22" s="44">
        <v>256</v>
      </c>
      <c r="H22" s="45">
        <v>1</v>
      </c>
      <c r="I22" s="44">
        <v>89</v>
      </c>
      <c r="J22" s="46">
        <v>61</v>
      </c>
      <c r="K22" s="44">
        <v>21.595600000000005</v>
      </c>
      <c r="L22" s="44">
        <v>23.107292000000005</v>
      </c>
      <c r="M22" s="44">
        <v>24.331978476000003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400</v>
      </c>
      <c r="J23" s="46">
        <v>400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11</v>
      </c>
      <c r="F24" s="44">
        <v>19</v>
      </c>
      <c r="G24" s="44">
        <v>66</v>
      </c>
      <c r="H24" s="45">
        <v>107.30000000000001</v>
      </c>
      <c r="I24" s="44">
        <v>112.30000000000001</v>
      </c>
      <c r="J24" s="46">
        <v>120</v>
      </c>
      <c r="K24" s="44">
        <v>20.3034</v>
      </c>
      <c r="L24" s="44">
        <v>18.34</v>
      </c>
      <c r="M24" s="44">
        <v>19.31202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10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2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0</v>
      </c>
      <c r="F37" s="44">
        <v>0</v>
      </c>
      <c r="G37" s="44">
        <v>0</v>
      </c>
      <c r="H37" s="45">
        <v>2</v>
      </c>
      <c r="I37" s="44">
        <v>190</v>
      </c>
      <c r="J37" s="46">
        <v>39</v>
      </c>
      <c r="K37" s="44">
        <v>100</v>
      </c>
      <c r="L37" s="44">
        <v>107</v>
      </c>
      <c r="M37" s="44">
        <v>112.67099999999999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185</v>
      </c>
      <c r="F38" s="44">
        <v>311</v>
      </c>
      <c r="G38" s="44">
        <v>455</v>
      </c>
      <c r="H38" s="45">
        <v>588.29999999999995</v>
      </c>
      <c r="I38" s="44">
        <v>704.3</v>
      </c>
      <c r="J38" s="46">
        <v>407</v>
      </c>
      <c r="K38" s="44">
        <v>549.5</v>
      </c>
      <c r="L38" s="44">
        <v>521.40149999999994</v>
      </c>
      <c r="M38" s="44">
        <v>549.03577949999988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13</v>
      </c>
      <c r="H39" s="45">
        <v>180</v>
      </c>
      <c r="I39" s="44">
        <v>180</v>
      </c>
      <c r="J39" s="46">
        <v>180</v>
      </c>
      <c r="K39" s="44">
        <v>180</v>
      </c>
      <c r="L39" s="44">
        <v>192.60000000000002</v>
      </c>
      <c r="M39" s="44">
        <v>202.80780000000001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5500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1500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14268</v>
      </c>
      <c r="F42" s="44">
        <v>15909</v>
      </c>
      <c r="G42" s="44">
        <v>18551</v>
      </c>
      <c r="H42" s="45">
        <v>22941</v>
      </c>
      <c r="I42" s="44">
        <v>22117.5</v>
      </c>
      <c r="J42" s="46">
        <v>21038</v>
      </c>
      <c r="K42" s="44">
        <v>15183.542840000002</v>
      </c>
      <c r="L42" s="44">
        <v>15610.23622848</v>
      </c>
      <c r="M42" s="44">
        <v>16905.57874858944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87</v>
      </c>
      <c r="F43" s="44">
        <v>56</v>
      </c>
      <c r="G43" s="44">
        <v>180</v>
      </c>
      <c r="H43" s="45">
        <v>9</v>
      </c>
      <c r="I43" s="44">
        <v>282</v>
      </c>
      <c r="J43" s="46">
        <v>265</v>
      </c>
      <c r="K43" s="44">
        <v>49.5</v>
      </c>
      <c r="L43" s="44">
        <v>53.5</v>
      </c>
      <c r="M43" s="44">
        <v>56.335499999999996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4994</v>
      </c>
      <c r="F44" s="44">
        <v>457</v>
      </c>
      <c r="G44" s="44">
        <v>705</v>
      </c>
      <c r="H44" s="45">
        <v>961</v>
      </c>
      <c r="I44" s="44">
        <v>1071.5</v>
      </c>
      <c r="J44" s="46">
        <v>912</v>
      </c>
      <c r="K44" s="44">
        <v>686.86320000000001</v>
      </c>
      <c r="L44" s="44">
        <v>640.69186400000012</v>
      </c>
      <c r="M44" s="44">
        <v>674.64853279200008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708</v>
      </c>
      <c r="F45" s="44">
        <v>2942</v>
      </c>
      <c r="G45" s="44">
        <v>2252</v>
      </c>
      <c r="H45" s="45">
        <v>1170.52</v>
      </c>
      <c r="I45" s="44">
        <v>2551.52</v>
      </c>
      <c r="J45" s="46">
        <v>2505</v>
      </c>
      <c r="K45" s="44">
        <v>1300.0628000000002</v>
      </c>
      <c r="L45" s="44">
        <v>1243.89194</v>
      </c>
      <c r="M45" s="44">
        <v>1309.8182128199996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39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39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65597</v>
      </c>
      <c r="F51" s="27">
        <f t="shared" ref="F51:M51" si="4">F52+F59+F62+F63+F64+F72+F73</f>
        <v>1075</v>
      </c>
      <c r="G51" s="27">
        <f t="shared" si="4"/>
        <v>13500</v>
      </c>
      <c r="H51" s="28">
        <f t="shared" si="4"/>
        <v>8196</v>
      </c>
      <c r="I51" s="27">
        <f t="shared" si="4"/>
        <v>217696</v>
      </c>
      <c r="J51" s="29">
        <f t="shared" si="4"/>
        <v>177696</v>
      </c>
      <c r="K51" s="27">
        <f t="shared" si="4"/>
        <v>17842.599999999999</v>
      </c>
      <c r="L51" s="27">
        <f t="shared" si="4"/>
        <v>7438.3959999999997</v>
      </c>
      <c r="M51" s="27">
        <f t="shared" si="4"/>
        <v>7832.630987999999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65597</v>
      </c>
      <c r="F52" s="36">
        <f t="shared" ref="F52:M52" si="5">F53+F56</f>
        <v>1075</v>
      </c>
      <c r="G52" s="36">
        <f t="shared" si="5"/>
        <v>13500</v>
      </c>
      <c r="H52" s="37">
        <f t="shared" si="5"/>
        <v>8196</v>
      </c>
      <c r="I52" s="36">
        <f t="shared" si="5"/>
        <v>217696</v>
      </c>
      <c r="J52" s="38">
        <f t="shared" si="5"/>
        <v>177696</v>
      </c>
      <c r="K52" s="36">
        <f t="shared" si="5"/>
        <v>17842.599999999999</v>
      </c>
      <c r="L52" s="36">
        <f t="shared" si="5"/>
        <v>7438.3959999999997</v>
      </c>
      <c r="M52" s="36">
        <f t="shared" si="5"/>
        <v>7832.630987999999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65597</v>
      </c>
      <c r="F56" s="51">
        <f t="shared" ref="F56:M56" si="7">SUM(F57:F58)</f>
        <v>1075</v>
      </c>
      <c r="G56" s="51">
        <f t="shared" si="7"/>
        <v>13500</v>
      </c>
      <c r="H56" s="52">
        <f t="shared" si="7"/>
        <v>8196</v>
      </c>
      <c r="I56" s="51">
        <f t="shared" si="7"/>
        <v>217696</v>
      </c>
      <c r="J56" s="53">
        <f t="shared" si="7"/>
        <v>177696</v>
      </c>
      <c r="K56" s="51">
        <f t="shared" si="7"/>
        <v>17842.599999999999</v>
      </c>
      <c r="L56" s="51">
        <f t="shared" si="7"/>
        <v>7438.3959999999997</v>
      </c>
      <c r="M56" s="51">
        <f t="shared" si="7"/>
        <v>7832.630987999999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65597</v>
      </c>
      <c r="F57" s="36">
        <v>1075</v>
      </c>
      <c r="G57" s="36">
        <v>13500</v>
      </c>
      <c r="H57" s="37">
        <v>8196</v>
      </c>
      <c r="I57" s="36">
        <v>217696</v>
      </c>
      <c r="J57" s="38">
        <v>177696</v>
      </c>
      <c r="K57" s="36">
        <v>17842.599999999999</v>
      </c>
      <c r="L57" s="36">
        <v>7438.3959999999997</v>
      </c>
      <c r="M57" s="36">
        <v>7832.630987999999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0</v>
      </c>
      <c r="G73" s="44">
        <f t="shared" si="12"/>
        <v>0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2632</v>
      </c>
      <c r="F77" s="27">
        <f t="shared" ref="F77:M77" si="13">F78+F81+F84+F85+F86+F87+F88</f>
        <v>8</v>
      </c>
      <c r="G77" s="27">
        <f t="shared" si="13"/>
        <v>169</v>
      </c>
      <c r="H77" s="28">
        <f t="shared" si="13"/>
        <v>0</v>
      </c>
      <c r="I77" s="27">
        <f t="shared" si="13"/>
        <v>300</v>
      </c>
      <c r="J77" s="29">
        <f t="shared" si="13"/>
        <v>152</v>
      </c>
      <c r="K77" s="27">
        <f t="shared" si="13"/>
        <v>0</v>
      </c>
      <c r="L77" s="27">
        <f t="shared" si="13"/>
        <v>0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2632</v>
      </c>
      <c r="F81" s="44">
        <f t="shared" ref="F81:M81" si="15">SUM(F82:F83)</f>
        <v>8</v>
      </c>
      <c r="G81" s="44">
        <f t="shared" si="15"/>
        <v>169</v>
      </c>
      <c r="H81" s="45">
        <f t="shared" si="15"/>
        <v>0</v>
      </c>
      <c r="I81" s="44">
        <f t="shared" si="15"/>
        <v>300</v>
      </c>
      <c r="J81" s="46">
        <f t="shared" si="15"/>
        <v>152</v>
      </c>
      <c r="K81" s="44">
        <f t="shared" si="15"/>
        <v>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2632</v>
      </c>
      <c r="F83" s="51">
        <v>8</v>
      </c>
      <c r="G83" s="51">
        <v>169</v>
      </c>
      <c r="H83" s="52">
        <v>0</v>
      </c>
      <c r="I83" s="51">
        <v>300</v>
      </c>
      <c r="J83" s="53">
        <v>152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246205</v>
      </c>
      <c r="F92" s="103">
        <f t="shared" ref="F92:M92" si="16">F4+F51+F77+F90</f>
        <v>196427</v>
      </c>
      <c r="G92" s="103">
        <f t="shared" si="16"/>
        <v>225955</v>
      </c>
      <c r="H92" s="104">
        <f t="shared" si="16"/>
        <v>248313.82896500002</v>
      </c>
      <c r="I92" s="103">
        <f t="shared" si="16"/>
        <v>454068.82896499999</v>
      </c>
      <c r="J92" s="105">
        <f t="shared" si="16"/>
        <v>408293</v>
      </c>
      <c r="K92" s="103">
        <f t="shared" si="16"/>
        <v>242065.25927445301</v>
      </c>
      <c r="L92" s="103">
        <f t="shared" si="16"/>
        <v>249008.30405248006</v>
      </c>
      <c r="M92" s="103">
        <f t="shared" si="16"/>
        <v>262674.16412226146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177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75172.800000000003</v>
      </c>
      <c r="F4" s="27">
        <f t="shared" ref="F4:M4" si="0">F5+F8+F47</f>
        <v>87166</v>
      </c>
      <c r="G4" s="27">
        <f t="shared" si="0"/>
        <v>96958</v>
      </c>
      <c r="H4" s="28">
        <f t="shared" si="0"/>
        <v>109275.8184</v>
      </c>
      <c r="I4" s="27">
        <f t="shared" si="0"/>
        <v>109585.8184</v>
      </c>
      <c r="J4" s="29">
        <f t="shared" si="0"/>
        <v>105787</v>
      </c>
      <c r="K4" s="27">
        <f t="shared" si="0"/>
        <v>109251.63059995999</v>
      </c>
      <c r="L4" s="27">
        <f t="shared" si="0"/>
        <v>109552.23601053997</v>
      </c>
      <c r="M4" s="27">
        <f t="shared" si="0"/>
        <v>114693.76066209856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61932</v>
      </c>
      <c r="F5" s="59">
        <f t="shared" ref="F5:M5" si="1">SUM(F6:F7)</f>
        <v>70509</v>
      </c>
      <c r="G5" s="59">
        <f t="shared" si="1"/>
        <v>77632</v>
      </c>
      <c r="H5" s="60">
        <f t="shared" si="1"/>
        <v>84209.755600000004</v>
      </c>
      <c r="I5" s="59">
        <f t="shared" si="1"/>
        <v>84209.755600000004</v>
      </c>
      <c r="J5" s="61">
        <f t="shared" si="1"/>
        <v>83254</v>
      </c>
      <c r="K5" s="59">
        <f t="shared" si="1"/>
        <v>87523.722376759993</v>
      </c>
      <c r="L5" s="59">
        <f t="shared" si="1"/>
        <v>90591.337191244689</v>
      </c>
      <c r="M5" s="59">
        <f t="shared" si="1"/>
        <v>95393.960877380639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53934</v>
      </c>
      <c r="F6" s="36">
        <v>61416</v>
      </c>
      <c r="G6" s="36">
        <v>67659</v>
      </c>
      <c r="H6" s="37">
        <v>71558.927259999997</v>
      </c>
      <c r="I6" s="36">
        <v>71558.927259999997</v>
      </c>
      <c r="J6" s="38">
        <v>70766</v>
      </c>
      <c r="K6" s="36">
        <v>77330.364020245994</v>
      </c>
      <c r="L6" s="36">
        <v>78041.695372557981</v>
      </c>
      <c r="M6" s="36">
        <v>82432.034402303543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7998</v>
      </c>
      <c r="F7" s="51">
        <v>9093</v>
      </c>
      <c r="G7" s="51">
        <v>9973</v>
      </c>
      <c r="H7" s="52">
        <v>12650.82834</v>
      </c>
      <c r="I7" s="51">
        <v>12650.82834</v>
      </c>
      <c r="J7" s="53">
        <v>12488</v>
      </c>
      <c r="K7" s="51">
        <v>10193.358356513998</v>
      </c>
      <c r="L7" s="51">
        <v>12549.641818686705</v>
      </c>
      <c r="M7" s="51">
        <v>12961.926475077096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13240.800000000001</v>
      </c>
      <c r="F8" s="59">
        <f t="shared" ref="F8:M8" si="2">SUM(F9:F46)</f>
        <v>16657</v>
      </c>
      <c r="G8" s="59">
        <f t="shared" si="2"/>
        <v>19325</v>
      </c>
      <c r="H8" s="60">
        <f t="shared" si="2"/>
        <v>25066.0628</v>
      </c>
      <c r="I8" s="59">
        <f t="shared" si="2"/>
        <v>25376.0628</v>
      </c>
      <c r="J8" s="61">
        <f t="shared" si="2"/>
        <v>22533</v>
      </c>
      <c r="K8" s="59">
        <f t="shared" si="2"/>
        <v>21727.9082232</v>
      </c>
      <c r="L8" s="59">
        <f t="shared" si="2"/>
        <v>18960.898819295282</v>
      </c>
      <c r="M8" s="59">
        <f t="shared" si="2"/>
        <v>19299.799784717929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21</v>
      </c>
      <c r="F9" s="36">
        <v>33</v>
      </c>
      <c r="G9" s="36">
        <v>60</v>
      </c>
      <c r="H9" s="37">
        <v>0.39999999999999858</v>
      </c>
      <c r="I9" s="36">
        <v>0.39999999999999858</v>
      </c>
      <c r="J9" s="38">
        <v>0</v>
      </c>
      <c r="K9" s="36">
        <v>19.775520000000011</v>
      </c>
      <c r="L9" s="36">
        <v>18.984499200000009</v>
      </c>
      <c r="M9" s="36">
        <v>19.990677657600006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0</v>
      </c>
      <c r="F10" s="44">
        <v>143</v>
      </c>
      <c r="G10" s="44">
        <v>30</v>
      </c>
      <c r="H10" s="45">
        <v>146.80000000000001</v>
      </c>
      <c r="I10" s="44">
        <v>186.8</v>
      </c>
      <c r="J10" s="46">
        <v>85</v>
      </c>
      <c r="K10" s="44">
        <v>89.448800000000006</v>
      </c>
      <c r="L10" s="44">
        <v>85.670848000000007</v>
      </c>
      <c r="M10" s="44">
        <v>90.211402944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5</v>
      </c>
      <c r="F11" s="44">
        <v>15</v>
      </c>
      <c r="G11" s="44">
        <v>2</v>
      </c>
      <c r="H11" s="45">
        <v>159.35999999999999</v>
      </c>
      <c r="I11" s="44">
        <v>198.35999999999999</v>
      </c>
      <c r="J11" s="46">
        <v>133</v>
      </c>
      <c r="K11" s="44">
        <v>147.04504</v>
      </c>
      <c r="L11" s="44">
        <v>140.66323840000001</v>
      </c>
      <c r="M11" s="44">
        <v>148.11839003520001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216</v>
      </c>
      <c r="F14" s="44">
        <v>365</v>
      </c>
      <c r="G14" s="44">
        <v>308</v>
      </c>
      <c r="H14" s="45">
        <v>493.74</v>
      </c>
      <c r="I14" s="44">
        <v>360.74</v>
      </c>
      <c r="J14" s="46">
        <v>237</v>
      </c>
      <c r="K14" s="44">
        <v>342.89920000000006</v>
      </c>
      <c r="L14" s="44">
        <v>328.68451520000008</v>
      </c>
      <c r="M14" s="44">
        <v>346.10479450560007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0</v>
      </c>
      <c r="F15" s="44">
        <v>0</v>
      </c>
      <c r="G15" s="44">
        <v>0</v>
      </c>
      <c r="H15" s="45">
        <v>0</v>
      </c>
      <c r="I15" s="44">
        <v>0</v>
      </c>
      <c r="J15" s="46">
        <v>0</v>
      </c>
      <c r="K15" s="44">
        <v>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364</v>
      </c>
      <c r="H16" s="45">
        <v>500.4</v>
      </c>
      <c r="I16" s="44">
        <v>400.4</v>
      </c>
      <c r="J16" s="46">
        <v>280</v>
      </c>
      <c r="K16" s="44">
        <v>294</v>
      </c>
      <c r="L16" s="44">
        <v>282.24</v>
      </c>
      <c r="M16" s="44">
        <v>297.19871999999998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771</v>
      </c>
      <c r="F17" s="44">
        <v>2716</v>
      </c>
      <c r="G17" s="44">
        <v>2450</v>
      </c>
      <c r="H17" s="45">
        <v>6357.7071999999998</v>
      </c>
      <c r="I17" s="44">
        <v>6332.7071999999998</v>
      </c>
      <c r="J17" s="46">
        <v>5110</v>
      </c>
      <c r="K17" s="44">
        <v>3369.1670399999998</v>
      </c>
      <c r="L17" s="44">
        <v>3005.8908016</v>
      </c>
      <c r="M17" s="44">
        <v>3165.2030140847996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388</v>
      </c>
      <c r="F18" s="44">
        <v>320</v>
      </c>
      <c r="G18" s="44">
        <v>779</v>
      </c>
      <c r="H18" s="45">
        <v>0</v>
      </c>
      <c r="I18" s="44">
        <v>0</v>
      </c>
      <c r="J18" s="46">
        <v>0</v>
      </c>
      <c r="K18" s="44">
        <v>0.19000000000005457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35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44</v>
      </c>
      <c r="F22" s="44">
        <v>19</v>
      </c>
      <c r="G22" s="44">
        <v>128</v>
      </c>
      <c r="H22" s="45">
        <v>0</v>
      </c>
      <c r="I22" s="44">
        <v>44</v>
      </c>
      <c r="J22" s="46">
        <v>104</v>
      </c>
      <c r="K22" s="44">
        <v>2000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20</v>
      </c>
      <c r="F24" s="44">
        <v>44</v>
      </c>
      <c r="G24" s="44">
        <v>57</v>
      </c>
      <c r="H24" s="45">
        <v>73.436639999999997</v>
      </c>
      <c r="I24" s="44">
        <v>73.436639999999997</v>
      </c>
      <c r="J24" s="46">
        <v>63</v>
      </c>
      <c r="K24" s="44">
        <v>23.476438400000003</v>
      </c>
      <c r="L24" s="44">
        <v>22.502796480000001</v>
      </c>
      <c r="M24" s="44">
        <v>23.668772693440005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43.2</v>
      </c>
      <c r="M26" s="44">
        <v>45.489600000000003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45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0</v>
      </c>
      <c r="F37" s="44">
        <v>62</v>
      </c>
      <c r="G37" s="44">
        <v>9</v>
      </c>
      <c r="H37" s="45">
        <v>0</v>
      </c>
      <c r="I37" s="44">
        <v>0</v>
      </c>
      <c r="J37" s="46">
        <v>0</v>
      </c>
      <c r="K37" s="44">
        <v>0.21360000000000312</v>
      </c>
      <c r="L37" s="44">
        <v>0.20420160000000465</v>
      </c>
      <c r="M37" s="44">
        <v>0.21502428480000488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38</v>
      </c>
      <c r="F38" s="44">
        <v>66</v>
      </c>
      <c r="G38" s="44">
        <v>142</v>
      </c>
      <c r="H38" s="45">
        <v>135.98000000000002</v>
      </c>
      <c r="I38" s="44">
        <v>300.98</v>
      </c>
      <c r="J38" s="46">
        <v>241</v>
      </c>
      <c r="K38" s="44">
        <v>259.02280000000002</v>
      </c>
      <c r="L38" s="44">
        <v>247.96588800000001</v>
      </c>
      <c r="M38" s="44">
        <v>261.10808006399998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6</v>
      </c>
      <c r="F39" s="44">
        <v>0</v>
      </c>
      <c r="G39" s="44">
        <v>0</v>
      </c>
      <c r="H39" s="45">
        <v>0.38879999999999981</v>
      </c>
      <c r="I39" s="44">
        <v>0.38879999999999981</v>
      </c>
      <c r="J39" s="46">
        <v>0</v>
      </c>
      <c r="K39" s="44">
        <v>1.7763568394002505E-15</v>
      </c>
      <c r="L39" s="44">
        <v>1.7763568394002505E-15</v>
      </c>
      <c r="M39" s="44">
        <v>1.8705037518884636E-15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22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10492.4</v>
      </c>
      <c r="F42" s="44">
        <v>11274</v>
      </c>
      <c r="G42" s="44">
        <v>12575</v>
      </c>
      <c r="H42" s="45">
        <v>14462.49308</v>
      </c>
      <c r="I42" s="44">
        <v>14042.49308</v>
      </c>
      <c r="J42" s="46">
        <v>13377</v>
      </c>
      <c r="K42" s="44">
        <v>12289.006664799999</v>
      </c>
      <c r="L42" s="44">
        <v>12752.460315615281</v>
      </c>
      <c r="M42" s="44">
        <v>12762.340712342888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56</v>
      </c>
      <c r="F43" s="44">
        <v>146</v>
      </c>
      <c r="G43" s="44">
        <v>36</v>
      </c>
      <c r="H43" s="45">
        <v>88.2</v>
      </c>
      <c r="I43" s="44">
        <v>88.2</v>
      </c>
      <c r="J43" s="46">
        <v>51</v>
      </c>
      <c r="K43" s="44">
        <v>204</v>
      </c>
      <c r="L43" s="44">
        <v>-782.14689279999993</v>
      </c>
      <c r="M43" s="44">
        <v>-823.60067811839997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170.2</v>
      </c>
      <c r="F44" s="44">
        <v>215</v>
      </c>
      <c r="G44" s="44">
        <v>212</v>
      </c>
      <c r="H44" s="45">
        <v>376.62</v>
      </c>
      <c r="I44" s="44">
        <v>358.62</v>
      </c>
      <c r="J44" s="46">
        <v>220</v>
      </c>
      <c r="K44" s="44">
        <v>322.428</v>
      </c>
      <c r="L44" s="44">
        <v>239.86689919999998</v>
      </c>
      <c r="M44" s="44">
        <v>252.57984485759994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1013.2</v>
      </c>
      <c r="F45" s="44">
        <v>1182</v>
      </c>
      <c r="G45" s="44">
        <v>2173</v>
      </c>
      <c r="H45" s="45">
        <v>2270.5370800000001</v>
      </c>
      <c r="I45" s="44">
        <v>2988.5370800000001</v>
      </c>
      <c r="J45" s="46">
        <v>2632</v>
      </c>
      <c r="K45" s="44">
        <v>2322.2351200000003</v>
      </c>
      <c r="L45" s="44">
        <v>2382.7117088</v>
      </c>
      <c r="M45" s="44">
        <v>2508.9954293663995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192</v>
      </c>
      <c r="M46" s="51">
        <v>202.17599999999999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1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1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11919.2</v>
      </c>
      <c r="F51" s="27">
        <f t="shared" ref="F51:M51" si="4">F52+F59+F62+F63+F64+F72+F73</f>
        <v>6651</v>
      </c>
      <c r="G51" s="27">
        <f t="shared" si="4"/>
        <v>4677</v>
      </c>
      <c r="H51" s="28">
        <f t="shared" si="4"/>
        <v>5381.8999999999978</v>
      </c>
      <c r="I51" s="27">
        <f t="shared" si="4"/>
        <v>5381.8999999999978</v>
      </c>
      <c r="J51" s="29">
        <f t="shared" si="4"/>
        <v>5381.4999999999982</v>
      </c>
      <c r="K51" s="27">
        <f t="shared" si="4"/>
        <v>5221.5</v>
      </c>
      <c r="L51" s="27">
        <f t="shared" si="4"/>
        <v>5065</v>
      </c>
      <c r="M51" s="27">
        <f t="shared" si="4"/>
        <v>5333.3999999999987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11919.2</v>
      </c>
      <c r="F52" s="36">
        <f t="shared" ref="F52:M52" si="5">F53+F56</f>
        <v>6651</v>
      </c>
      <c r="G52" s="36">
        <f t="shared" si="5"/>
        <v>4677</v>
      </c>
      <c r="H52" s="37">
        <f t="shared" si="5"/>
        <v>5381.8999999999978</v>
      </c>
      <c r="I52" s="36">
        <f t="shared" si="5"/>
        <v>5381.8999999999978</v>
      </c>
      <c r="J52" s="38">
        <f t="shared" si="5"/>
        <v>5381.4999999999982</v>
      </c>
      <c r="K52" s="36">
        <f t="shared" si="5"/>
        <v>5221.5</v>
      </c>
      <c r="L52" s="36">
        <f t="shared" si="5"/>
        <v>5065</v>
      </c>
      <c r="M52" s="36">
        <f t="shared" si="5"/>
        <v>5333.3999999999987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11919.2</v>
      </c>
      <c r="F56" s="51">
        <f t="shared" ref="F56:M56" si="7">SUM(F57:F58)</f>
        <v>6651</v>
      </c>
      <c r="G56" s="51">
        <f t="shared" si="7"/>
        <v>4677</v>
      </c>
      <c r="H56" s="52">
        <f t="shared" si="7"/>
        <v>5381.8999999999978</v>
      </c>
      <c r="I56" s="51">
        <f t="shared" si="7"/>
        <v>5381.8999999999978</v>
      </c>
      <c r="J56" s="53">
        <f t="shared" si="7"/>
        <v>5381.4999999999982</v>
      </c>
      <c r="K56" s="51">
        <f t="shared" si="7"/>
        <v>5221.5</v>
      </c>
      <c r="L56" s="51">
        <f t="shared" si="7"/>
        <v>5065</v>
      </c>
      <c r="M56" s="51">
        <f t="shared" si="7"/>
        <v>5333.3999999999987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11919.2</v>
      </c>
      <c r="F57" s="36">
        <v>6651</v>
      </c>
      <c r="G57" s="36">
        <v>4677</v>
      </c>
      <c r="H57" s="37">
        <v>5381.8999999999978</v>
      </c>
      <c r="I57" s="36">
        <v>5381.8999999999978</v>
      </c>
      <c r="J57" s="38">
        <v>5381.4999999999982</v>
      </c>
      <c r="K57" s="36">
        <v>5221.5</v>
      </c>
      <c r="L57" s="36">
        <v>5065</v>
      </c>
      <c r="M57" s="36">
        <v>5333.3999999999987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0</v>
      </c>
      <c r="G73" s="44">
        <f t="shared" si="12"/>
        <v>0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3764</v>
      </c>
      <c r="F77" s="27">
        <f t="shared" ref="F77:M77" si="13">F78+F81+F84+F85+F86+F87+F88</f>
        <v>5580</v>
      </c>
      <c r="G77" s="27">
        <f t="shared" si="13"/>
        <v>681</v>
      </c>
      <c r="H77" s="28">
        <f t="shared" si="13"/>
        <v>4610.2999999999993</v>
      </c>
      <c r="I77" s="27">
        <f t="shared" si="13"/>
        <v>5049.2999999999993</v>
      </c>
      <c r="J77" s="29">
        <f t="shared" si="13"/>
        <v>4056.5</v>
      </c>
      <c r="K77" s="27">
        <f t="shared" si="13"/>
        <v>14472.6</v>
      </c>
      <c r="L77" s="27">
        <f t="shared" si="13"/>
        <v>7016</v>
      </c>
      <c r="M77" s="27">
        <f t="shared" si="13"/>
        <v>7387.848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3746</v>
      </c>
      <c r="F78" s="59">
        <f t="shared" ref="F78:M78" si="14">SUM(F79:F80)</f>
        <v>5574</v>
      </c>
      <c r="G78" s="59">
        <f t="shared" si="14"/>
        <v>681</v>
      </c>
      <c r="H78" s="60">
        <f t="shared" si="14"/>
        <v>4610.2999999999993</v>
      </c>
      <c r="I78" s="59">
        <f t="shared" si="14"/>
        <v>5009.2999999999993</v>
      </c>
      <c r="J78" s="61">
        <f t="shared" si="14"/>
        <v>4019</v>
      </c>
      <c r="K78" s="59">
        <f t="shared" si="14"/>
        <v>14472.6</v>
      </c>
      <c r="L78" s="59">
        <f t="shared" si="14"/>
        <v>7016</v>
      </c>
      <c r="M78" s="59">
        <f t="shared" si="14"/>
        <v>7387.848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3746</v>
      </c>
      <c r="F79" s="36">
        <v>5574</v>
      </c>
      <c r="G79" s="36">
        <v>681</v>
      </c>
      <c r="H79" s="37">
        <v>4610.2999999999993</v>
      </c>
      <c r="I79" s="36">
        <v>5009.2999999999993</v>
      </c>
      <c r="J79" s="38">
        <v>4019</v>
      </c>
      <c r="K79" s="36">
        <v>14472.6</v>
      </c>
      <c r="L79" s="36">
        <v>7016</v>
      </c>
      <c r="M79" s="36">
        <v>7387.848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18</v>
      </c>
      <c r="F81" s="44">
        <f t="shared" ref="F81:M81" si="15">SUM(F82:F83)</f>
        <v>6</v>
      </c>
      <c r="G81" s="44">
        <f t="shared" si="15"/>
        <v>0</v>
      </c>
      <c r="H81" s="45">
        <f t="shared" si="15"/>
        <v>0</v>
      </c>
      <c r="I81" s="44">
        <f t="shared" si="15"/>
        <v>40</v>
      </c>
      <c r="J81" s="46">
        <f t="shared" si="15"/>
        <v>37.5</v>
      </c>
      <c r="K81" s="44">
        <f t="shared" si="15"/>
        <v>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18</v>
      </c>
      <c r="F83" s="51">
        <v>6</v>
      </c>
      <c r="G83" s="51">
        <v>0</v>
      </c>
      <c r="H83" s="52">
        <v>0</v>
      </c>
      <c r="I83" s="51">
        <v>40</v>
      </c>
      <c r="J83" s="53">
        <v>37.5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90856</v>
      </c>
      <c r="F92" s="103">
        <f t="shared" ref="F92:M92" si="16">F4+F51+F77+F90</f>
        <v>99397</v>
      </c>
      <c r="G92" s="103">
        <f t="shared" si="16"/>
        <v>102316</v>
      </c>
      <c r="H92" s="104">
        <f t="shared" si="16"/>
        <v>119268.0184</v>
      </c>
      <c r="I92" s="103">
        <f t="shared" si="16"/>
        <v>120017.0184</v>
      </c>
      <c r="J92" s="105">
        <f t="shared" si="16"/>
        <v>115225</v>
      </c>
      <c r="K92" s="103">
        <f t="shared" si="16"/>
        <v>128945.73059995999</v>
      </c>
      <c r="L92" s="103">
        <f t="shared" si="16"/>
        <v>121633.23601053997</v>
      </c>
      <c r="M92" s="103">
        <f t="shared" si="16"/>
        <v>127415.00866209855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178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223277</v>
      </c>
      <c r="F4" s="27">
        <f t="shared" ref="F4:M4" si="0">F5+F8+F47</f>
        <v>227713</v>
      </c>
      <c r="G4" s="27">
        <f t="shared" si="0"/>
        <v>241947</v>
      </c>
      <c r="H4" s="28">
        <f t="shared" si="0"/>
        <v>252421.73079999999</v>
      </c>
      <c r="I4" s="27">
        <f t="shared" si="0"/>
        <v>251571.73079999999</v>
      </c>
      <c r="J4" s="29">
        <f t="shared" si="0"/>
        <v>252386</v>
      </c>
      <c r="K4" s="27">
        <f t="shared" si="0"/>
        <v>261493.96891879049</v>
      </c>
      <c r="L4" s="27">
        <f t="shared" si="0"/>
        <v>268594.08058137452</v>
      </c>
      <c r="M4" s="27">
        <f t="shared" si="0"/>
        <v>282803.6639971874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202709</v>
      </c>
      <c r="F5" s="59">
        <f t="shared" ref="F5:M5" si="1">SUM(F6:F7)</f>
        <v>213871</v>
      </c>
      <c r="G5" s="59">
        <f t="shared" si="1"/>
        <v>226730</v>
      </c>
      <c r="H5" s="60">
        <f t="shared" si="1"/>
        <v>238468.07079999999</v>
      </c>
      <c r="I5" s="59">
        <f t="shared" si="1"/>
        <v>237068.07079999999</v>
      </c>
      <c r="J5" s="61">
        <f t="shared" si="1"/>
        <v>237965</v>
      </c>
      <c r="K5" s="59">
        <f t="shared" si="1"/>
        <v>248785.29483879049</v>
      </c>
      <c r="L5" s="59">
        <f t="shared" si="1"/>
        <v>255132.18200137455</v>
      </c>
      <c r="M5" s="59">
        <f t="shared" si="1"/>
        <v>268628.2847924474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172387.35</v>
      </c>
      <c r="F6" s="36">
        <v>202526</v>
      </c>
      <c r="G6" s="36">
        <v>214738</v>
      </c>
      <c r="H6" s="37">
        <v>202670.21017999999</v>
      </c>
      <c r="I6" s="36">
        <v>201480.21017999999</v>
      </c>
      <c r="J6" s="38">
        <v>202270</v>
      </c>
      <c r="K6" s="36">
        <v>232639.63561297199</v>
      </c>
      <c r="L6" s="36">
        <v>216381.31325116838</v>
      </c>
      <c r="M6" s="36">
        <v>227823.61999848031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30321.649999999998</v>
      </c>
      <c r="F7" s="51">
        <v>11345</v>
      </c>
      <c r="G7" s="51">
        <v>11992</v>
      </c>
      <c r="H7" s="52">
        <v>35797.860619999999</v>
      </c>
      <c r="I7" s="51">
        <v>35587.860619999999</v>
      </c>
      <c r="J7" s="53">
        <v>35695</v>
      </c>
      <c r="K7" s="51">
        <v>16145.659225818497</v>
      </c>
      <c r="L7" s="51">
        <v>38750.868750206151</v>
      </c>
      <c r="M7" s="51">
        <v>40804.664793967073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20568</v>
      </c>
      <c r="F8" s="59">
        <f t="shared" ref="F8:M8" si="2">SUM(F9:F46)</f>
        <v>13835</v>
      </c>
      <c r="G8" s="59">
        <f t="shared" si="2"/>
        <v>15215</v>
      </c>
      <c r="H8" s="60">
        <f t="shared" si="2"/>
        <v>13953.66</v>
      </c>
      <c r="I8" s="59">
        <f t="shared" si="2"/>
        <v>14503.66</v>
      </c>
      <c r="J8" s="61">
        <f t="shared" si="2"/>
        <v>14418</v>
      </c>
      <c r="K8" s="59">
        <f t="shared" si="2"/>
        <v>12708.674080000001</v>
      </c>
      <c r="L8" s="59">
        <f t="shared" si="2"/>
        <v>13461.898580000005</v>
      </c>
      <c r="M8" s="59">
        <f t="shared" si="2"/>
        <v>14175.379204740002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0</v>
      </c>
      <c r="H9" s="37">
        <v>0</v>
      </c>
      <c r="I9" s="36">
        <v>0</v>
      </c>
      <c r="J9" s="38">
        <v>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25</v>
      </c>
      <c r="F10" s="44">
        <v>0</v>
      </c>
      <c r="G10" s="44">
        <v>14</v>
      </c>
      <c r="H10" s="45">
        <v>6</v>
      </c>
      <c r="I10" s="44">
        <v>6</v>
      </c>
      <c r="J10" s="46">
        <v>0</v>
      </c>
      <c r="K10" s="44">
        <v>50.018000000000001</v>
      </c>
      <c r="L10" s="44">
        <v>53.519260000000003</v>
      </c>
      <c r="M10" s="44">
        <v>56.355780779999996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0</v>
      </c>
      <c r="F11" s="44">
        <v>3208</v>
      </c>
      <c r="G11" s="44">
        <v>38</v>
      </c>
      <c r="H11" s="45">
        <v>13</v>
      </c>
      <c r="I11" s="44">
        <v>261</v>
      </c>
      <c r="J11" s="46">
        <v>23</v>
      </c>
      <c r="K11" s="44">
        <v>0</v>
      </c>
      <c r="L11" s="44">
        <v>0</v>
      </c>
      <c r="M11" s="44">
        <v>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832</v>
      </c>
      <c r="F14" s="44">
        <v>523</v>
      </c>
      <c r="G14" s="44">
        <v>375</v>
      </c>
      <c r="H14" s="45">
        <v>520.18000000000006</v>
      </c>
      <c r="I14" s="44">
        <v>598.18000000000006</v>
      </c>
      <c r="J14" s="46">
        <v>474</v>
      </c>
      <c r="K14" s="44">
        <v>491.84160000000014</v>
      </c>
      <c r="L14" s="44">
        <v>514.04392400000017</v>
      </c>
      <c r="M14" s="44">
        <v>541.28825197200013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29</v>
      </c>
      <c r="F15" s="44">
        <v>30</v>
      </c>
      <c r="G15" s="44">
        <v>32</v>
      </c>
      <c r="H15" s="45">
        <v>45.4</v>
      </c>
      <c r="I15" s="44">
        <v>45.4</v>
      </c>
      <c r="J15" s="46">
        <v>52</v>
      </c>
      <c r="K15" s="44">
        <v>42.500000000000014</v>
      </c>
      <c r="L15" s="44">
        <v>40.800000000000011</v>
      </c>
      <c r="M15" s="44">
        <v>42.962400000000009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991</v>
      </c>
      <c r="F17" s="44">
        <v>725</v>
      </c>
      <c r="G17" s="44">
        <v>2683</v>
      </c>
      <c r="H17" s="45">
        <v>3910.08</v>
      </c>
      <c r="I17" s="44">
        <v>2429.08</v>
      </c>
      <c r="J17" s="46">
        <v>2707</v>
      </c>
      <c r="K17" s="44">
        <v>2000.4988000000001</v>
      </c>
      <c r="L17" s="44">
        <v>2140.5337160000004</v>
      </c>
      <c r="M17" s="44">
        <v>2253.9820029480002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2153</v>
      </c>
      <c r="F18" s="44">
        <v>0</v>
      </c>
      <c r="G18" s="44">
        <v>0</v>
      </c>
      <c r="H18" s="45">
        <v>123</v>
      </c>
      <c r="I18" s="44">
        <v>80</v>
      </c>
      <c r="J18" s="46">
        <v>25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79</v>
      </c>
      <c r="F22" s="44">
        <v>0</v>
      </c>
      <c r="G22" s="44">
        <v>15</v>
      </c>
      <c r="H22" s="45">
        <v>100</v>
      </c>
      <c r="I22" s="44">
        <v>112</v>
      </c>
      <c r="J22" s="46">
        <v>86</v>
      </c>
      <c r="K22" s="44">
        <v>49.70920000000001</v>
      </c>
      <c r="L22" s="44">
        <v>53.188844000000017</v>
      </c>
      <c r="M22" s="44">
        <v>56.007852732000018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6079</v>
      </c>
      <c r="F23" s="44">
        <v>177</v>
      </c>
      <c r="G23" s="44">
        <v>66</v>
      </c>
      <c r="H23" s="45">
        <v>0</v>
      </c>
      <c r="I23" s="44">
        <v>50</v>
      </c>
      <c r="J23" s="46">
        <v>0</v>
      </c>
      <c r="K23" s="44">
        <v>40</v>
      </c>
      <c r="L23" s="44">
        <v>42.800000000000004</v>
      </c>
      <c r="M23" s="44">
        <v>45.068400000000004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9</v>
      </c>
      <c r="G24" s="44">
        <v>35</v>
      </c>
      <c r="H24" s="45">
        <v>54</v>
      </c>
      <c r="I24" s="44">
        <v>43</v>
      </c>
      <c r="J24" s="46">
        <v>43</v>
      </c>
      <c r="K24" s="44">
        <v>17.618000000000002</v>
      </c>
      <c r="L24" s="44">
        <v>35.971260000000001</v>
      </c>
      <c r="M24" s="44">
        <v>37.877736779999999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832</v>
      </c>
      <c r="F25" s="44">
        <v>942</v>
      </c>
      <c r="G25" s="44">
        <v>0</v>
      </c>
      <c r="H25" s="45">
        <v>0</v>
      </c>
      <c r="I25" s="44">
        <v>0</v>
      </c>
      <c r="J25" s="46">
        <v>0</v>
      </c>
      <c r="K25" s="44">
        <v>1.1368683772161603E-13</v>
      </c>
      <c r="L25" s="44">
        <v>1.1368683772161603E-13</v>
      </c>
      <c r="M25" s="44">
        <v>1.1971224012086167E-13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-661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93</v>
      </c>
      <c r="F37" s="44">
        <v>9</v>
      </c>
      <c r="G37" s="44">
        <v>3</v>
      </c>
      <c r="H37" s="45">
        <v>125</v>
      </c>
      <c r="I37" s="44">
        <v>849</v>
      </c>
      <c r="J37" s="46">
        <v>1365</v>
      </c>
      <c r="K37" s="44">
        <v>479.58440000000002</v>
      </c>
      <c r="L37" s="44">
        <v>513.08328240000003</v>
      </c>
      <c r="M37" s="44">
        <v>540.27669636719997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124</v>
      </c>
      <c r="F38" s="44">
        <v>26</v>
      </c>
      <c r="G38" s="44">
        <v>828</v>
      </c>
      <c r="H38" s="45">
        <v>672</v>
      </c>
      <c r="I38" s="44">
        <v>491</v>
      </c>
      <c r="J38" s="46">
        <v>456</v>
      </c>
      <c r="K38" s="44">
        <v>440.03200000000004</v>
      </c>
      <c r="L38" s="44">
        <v>464.56424000000004</v>
      </c>
      <c r="M38" s="44">
        <v>489.18614471999996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279</v>
      </c>
      <c r="F39" s="44">
        <v>0</v>
      </c>
      <c r="G39" s="44">
        <v>1176</v>
      </c>
      <c r="H39" s="45">
        <v>802</v>
      </c>
      <c r="I39" s="44">
        <v>3.5</v>
      </c>
      <c r="J39" s="46">
        <v>0</v>
      </c>
      <c r="K39" s="44">
        <v>2.8421709430404007E-14</v>
      </c>
      <c r="L39" s="44">
        <v>2.8421709430404007E-14</v>
      </c>
      <c r="M39" s="44">
        <v>2.9928060030215418E-14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260</v>
      </c>
      <c r="F40" s="44">
        <v>187</v>
      </c>
      <c r="G40" s="44">
        <v>497</v>
      </c>
      <c r="H40" s="45">
        <v>0</v>
      </c>
      <c r="I40" s="44">
        <v>450</v>
      </c>
      <c r="J40" s="46">
        <v>349</v>
      </c>
      <c r="K40" s="44">
        <v>450</v>
      </c>
      <c r="L40" s="44">
        <v>481.5</v>
      </c>
      <c r="M40" s="44">
        <v>507.01949999999999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6067</v>
      </c>
      <c r="F42" s="44">
        <v>4796</v>
      </c>
      <c r="G42" s="44">
        <v>6426</v>
      </c>
      <c r="H42" s="45">
        <v>5550</v>
      </c>
      <c r="I42" s="44">
        <v>6434</v>
      </c>
      <c r="J42" s="46">
        <v>6690</v>
      </c>
      <c r="K42" s="44">
        <v>5459.433680000001</v>
      </c>
      <c r="L42" s="44">
        <v>5727.7420376000018</v>
      </c>
      <c r="M42" s="44">
        <v>6031.3123655928011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190</v>
      </c>
      <c r="F43" s="44">
        <v>0</v>
      </c>
      <c r="G43" s="44">
        <v>0</v>
      </c>
      <c r="H43" s="45">
        <v>251</v>
      </c>
      <c r="I43" s="44">
        <v>-0.5</v>
      </c>
      <c r="J43" s="46">
        <v>0</v>
      </c>
      <c r="K43" s="44">
        <v>673.5</v>
      </c>
      <c r="L43" s="44">
        <v>720.6450000000001</v>
      </c>
      <c r="M43" s="44">
        <v>758.83918500000004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444</v>
      </c>
      <c r="F44" s="44">
        <v>334</v>
      </c>
      <c r="G44" s="44">
        <v>310</v>
      </c>
      <c r="H44" s="45">
        <v>51</v>
      </c>
      <c r="I44" s="44">
        <v>584</v>
      </c>
      <c r="J44" s="46">
        <v>295</v>
      </c>
      <c r="K44" s="44">
        <v>524.9556</v>
      </c>
      <c r="L44" s="44">
        <v>559.28742000000011</v>
      </c>
      <c r="M44" s="44">
        <v>588.92965326000012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2091</v>
      </c>
      <c r="F45" s="44">
        <v>2869</v>
      </c>
      <c r="G45" s="44">
        <v>2717</v>
      </c>
      <c r="H45" s="45">
        <v>1731</v>
      </c>
      <c r="I45" s="44">
        <v>2072</v>
      </c>
      <c r="J45" s="46">
        <v>2514</v>
      </c>
      <c r="K45" s="44">
        <v>1988.9828</v>
      </c>
      <c r="L45" s="44">
        <v>2114.2195959999999</v>
      </c>
      <c r="M45" s="44">
        <v>2226.2732345879999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-4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7</v>
      </c>
      <c r="G47" s="59">
        <f t="shared" si="3"/>
        <v>2</v>
      </c>
      <c r="H47" s="60">
        <f t="shared" si="3"/>
        <v>0</v>
      </c>
      <c r="I47" s="59">
        <f t="shared" si="3"/>
        <v>0</v>
      </c>
      <c r="J47" s="61">
        <f t="shared" si="3"/>
        <v>3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7</v>
      </c>
      <c r="G48" s="36">
        <v>2</v>
      </c>
      <c r="H48" s="37">
        <v>0</v>
      </c>
      <c r="I48" s="36">
        <v>0</v>
      </c>
      <c r="J48" s="38">
        <v>3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3601</v>
      </c>
      <c r="F51" s="27">
        <f t="shared" ref="F51:M51" si="4">F52+F59+F62+F63+F64+F72+F73</f>
        <v>8189</v>
      </c>
      <c r="G51" s="27">
        <f t="shared" si="4"/>
        <v>7606</v>
      </c>
      <c r="H51" s="28">
        <f t="shared" si="4"/>
        <v>5572</v>
      </c>
      <c r="I51" s="27">
        <f t="shared" si="4"/>
        <v>5272</v>
      </c>
      <c r="J51" s="29">
        <f t="shared" si="4"/>
        <v>6472</v>
      </c>
      <c r="K51" s="27">
        <f t="shared" si="4"/>
        <v>5406</v>
      </c>
      <c r="L51" s="27">
        <f t="shared" si="4"/>
        <v>5244</v>
      </c>
      <c r="M51" s="27">
        <f t="shared" si="4"/>
        <v>5521.9319999999998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8</v>
      </c>
      <c r="G52" s="36">
        <f t="shared" si="5"/>
        <v>6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8</v>
      </c>
      <c r="G53" s="51">
        <f t="shared" si="6"/>
        <v>6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8</v>
      </c>
      <c r="G55" s="51">
        <v>6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3601</v>
      </c>
      <c r="F73" s="44">
        <f t="shared" ref="F73:M73" si="12">SUM(F74:F75)</f>
        <v>8181</v>
      </c>
      <c r="G73" s="44">
        <f t="shared" si="12"/>
        <v>7600</v>
      </c>
      <c r="H73" s="45">
        <f t="shared" si="12"/>
        <v>5572</v>
      </c>
      <c r="I73" s="44">
        <f t="shared" si="12"/>
        <v>5272</v>
      </c>
      <c r="J73" s="46">
        <f t="shared" si="12"/>
        <v>6472</v>
      </c>
      <c r="K73" s="44">
        <f t="shared" si="12"/>
        <v>5406</v>
      </c>
      <c r="L73" s="44">
        <f t="shared" si="12"/>
        <v>5244</v>
      </c>
      <c r="M73" s="44">
        <f t="shared" si="12"/>
        <v>5521.9319999999998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3601</v>
      </c>
      <c r="F75" s="51">
        <v>8181</v>
      </c>
      <c r="G75" s="51">
        <v>7600</v>
      </c>
      <c r="H75" s="52">
        <v>5572</v>
      </c>
      <c r="I75" s="51">
        <v>5272</v>
      </c>
      <c r="J75" s="53">
        <v>6472</v>
      </c>
      <c r="K75" s="51">
        <v>5406</v>
      </c>
      <c r="L75" s="51">
        <v>5244</v>
      </c>
      <c r="M75" s="51">
        <v>5521.9319999999998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5127</v>
      </c>
      <c r="F77" s="27">
        <f t="shared" ref="F77:M77" si="13">F78+F81+F84+F85+F86+F87+F88</f>
        <v>11536</v>
      </c>
      <c r="G77" s="27">
        <f t="shared" si="13"/>
        <v>3426</v>
      </c>
      <c r="H77" s="28">
        <f t="shared" si="13"/>
        <v>5230</v>
      </c>
      <c r="I77" s="27">
        <f t="shared" si="13"/>
        <v>7111</v>
      </c>
      <c r="J77" s="29">
        <f t="shared" si="13"/>
        <v>6475</v>
      </c>
      <c r="K77" s="27">
        <f t="shared" si="13"/>
        <v>7296</v>
      </c>
      <c r="L77" s="27">
        <f t="shared" si="13"/>
        <v>4277</v>
      </c>
      <c r="M77" s="27">
        <f t="shared" si="13"/>
        <v>4503.6809999999996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5127</v>
      </c>
      <c r="F78" s="59">
        <f t="shared" ref="F78:M78" si="14">SUM(F79:F80)</f>
        <v>6685</v>
      </c>
      <c r="G78" s="59">
        <f t="shared" si="14"/>
        <v>3426</v>
      </c>
      <c r="H78" s="60">
        <f t="shared" si="14"/>
        <v>5230</v>
      </c>
      <c r="I78" s="59">
        <f t="shared" si="14"/>
        <v>6211</v>
      </c>
      <c r="J78" s="61">
        <f t="shared" si="14"/>
        <v>5711</v>
      </c>
      <c r="K78" s="59">
        <f t="shared" si="14"/>
        <v>7296</v>
      </c>
      <c r="L78" s="59">
        <f t="shared" si="14"/>
        <v>4277</v>
      </c>
      <c r="M78" s="59">
        <f t="shared" si="14"/>
        <v>4503.6809999999996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5127</v>
      </c>
      <c r="F79" s="36">
        <v>6685</v>
      </c>
      <c r="G79" s="36">
        <v>3426</v>
      </c>
      <c r="H79" s="37">
        <v>5230</v>
      </c>
      <c r="I79" s="36">
        <v>6211</v>
      </c>
      <c r="J79" s="38">
        <v>5711</v>
      </c>
      <c r="K79" s="36">
        <v>7296</v>
      </c>
      <c r="L79" s="36">
        <v>4277</v>
      </c>
      <c r="M79" s="36">
        <v>4503.6809999999996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0</v>
      </c>
      <c r="F81" s="44">
        <f t="shared" ref="F81:M81" si="15">SUM(F82:F83)</f>
        <v>4851</v>
      </c>
      <c r="G81" s="44">
        <f t="shared" si="15"/>
        <v>0</v>
      </c>
      <c r="H81" s="45">
        <f t="shared" si="15"/>
        <v>0</v>
      </c>
      <c r="I81" s="44">
        <f t="shared" si="15"/>
        <v>900</v>
      </c>
      <c r="J81" s="46">
        <f t="shared" si="15"/>
        <v>764</v>
      </c>
      <c r="K81" s="44">
        <f t="shared" si="15"/>
        <v>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800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0</v>
      </c>
      <c r="F83" s="51">
        <v>4851</v>
      </c>
      <c r="G83" s="51">
        <v>0</v>
      </c>
      <c r="H83" s="52">
        <v>0</v>
      </c>
      <c r="I83" s="51">
        <v>100</v>
      </c>
      <c r="J83" s="53">
        <v>764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232005</v>
      </c>
      <c r="F92" s="103">
        <f t="shared" ref="F92:M92" si="16">F4+F51+F77+F90</f>
        <v>247438</v>
      </c>
      <c r="G92" s="103">
        <f t="shared" si="16"/>
        <v>252979</v>
      </c>
      <c r="H92" s="104">
        <f t="shared" si="16"/>
        <v>263223.73080000002</v>
      </c>
      <c r="I92" s="103">
        <f t="shared" si="16"/>
        <v>263954.73080000002</v>
      </c>
      <c r="J92" s="105">
        <f t="shared" si="16"/>
        <v>265333</v>
      </c>
      <c r="K92" s="103">
        <f t="shared" si="16"/>
        <v>274195.96891879046</v>
      </c>
      <c r="L92" s="103">
        <f t="shared" si="16"/>
        <v>278115.08058137452</v>
      </c>
      <c r="M92" s="103">
        <f t="shared" si="16"/>
        <v>292829.27699718735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171" customFormat="1" ht="15.75" customHeight="1" x14ac:dyDescent="0.2">
      <c r="A1" s="1" t="s">
        <v>163</v>
      </c>
      <c r="B1" s="2"/>
      <c r="C1" s="170"/>
      <c r="D1" s="170"/>
      <c r="E1" s="170"/>
      <c r="F1" s="170"/>
      <c r="G1" s="170"/>
      <c r="H1" s="170"/>
      <c r="I1" s="170"/>
      <c r="J1" s="170"/>
      <c r="K1" s="170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2" t="s">
        <v>131</v>
      </c>
      <c r="C4" s="157">
        <v>186556</v>
      </c>
      <c r="D4" s="157">
        <v>171866</v>
      </c>
      <c r="E4" s="157">
        <v>182861</v>
      </c>
      <c r="F4" s="152">
        <v>185245.66472</v>
      </c>
      <c r="G4" s="153">
        <v>192138.66472</v>
      </c>
      <c r="H4" s="154">
        <v>188319.7</v>
      </c>
      <c r="I4" s="157">
        <v>206586.62512129097</v>
      </c>
      <c r="J4" s="157">
        <v>202638.32117388322</v>
      </c>
      <c r="K4" s="157">
        <v>214488.95240109903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65" t="s">
        <v>132</v>
      </c>
      <c r="C5" s="157">
        <v>246205</v>
      </c>
      <c r="D5" s="157">
        <v>196427</v>
      </c>
      <c r="E5" s="157">
        <v>225955</v>
      </c>
      <c r="F5" s="156">
        <v>248313.82896500002</v>
      </c>
      <c r="G5" s="157">
        <v>454068.82896499999</v>
      </c>
      <c r="H5" s="158">
        <v>408293</v>
      </c>
      <c r="I5" s="157">
        <v>242065.25927445301</v>
      </c>
      <c r="J5" s="157">
        <v>249008.30405248006</v>
      </c>
      <c r="K5" s="157">
        <v>262674.16412226146</v>
      </c>
      <c r="Z5" s="163">
        <f t="shared" si="0"/>
        <v>1</v>
      </c>
      <c r="AA5" s="41">
        <v>2</v>
      </c>
    </row>
    <row r="6" spans="1:27" s="18" customFormat="1" ht="12.75" customHeight="1" x14ac:dyDescent="0.2">
      <c r="A6" s="70"/>
      <c r="B6" s="165" t="s">
        <v>133</v>
      </c>
      <c r="C6" s="157">
        <v>90856</v>
      </c>
      <c r="D6" s="157">
        <v>99397</v>
      </c>
      <c r="E6" s="157">
        <v>102316</v>
      </c>
      <c r="F6" s="156">
        <v>119268.0184</v>
      </c>
      <c r="G6" s="157">
        <v>120017.0184</v>
      </c>
      <c r="H6" s="158">
        <v>115225</v>
      </c>
      <c r="I6" s="157">
        <v>128945.73059995999</v>
      </c>
      <c r="J6" s="157">
        <v>121633.23601053997</v>
      </c>
      <c r="K6" s="157">
        <v>127415.00866209855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65" t="s">
        <v>134</v>
      </c>
      <c r="C7" s="157">
        <v>232005</v>
      </c>
      <c r="D7" s="157">
        <v>247438</v>
      </c>
      <c r="E7" s="157">
        <v>252979</v>
      </c>
      <c r="F7" s="156">
        <v>263223.73080000002</v>
      </c>
      <c r="G7" s="157">
        <v>263954.73080000002</v>
      </c>
      <c r="H7" s="158">
        <v>265333</v>
      </c>
      <c r="I7" s="157">
        <v>274195.96891879046</v>
      </c>
      <c r="J7" s="157">
        <v>278115.08058137452</v>
      </c>
      <c r="K7" s="157">
        <v>292829.27699718735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65" t="s">
        <v>135</v>
      </c>
      <c r="C8" s="157">
        <v>19457</v>
      </c>
      <c r="D8" s="157">
        <v>23815</v>
      </c>
      <c r="E8" s="157">
        <v>24117</v>
      </c>
      <c r="F8" s="156">
        <v>24817.75</v>
      </c>
      <c r="G8" s="157">
        <v>25313.75</v>
      </c>
      <c r="H8" s="158">
        <v>25478</v>
      </c>
      <c r="I8" s="157">
        <v>24402.5</v>
      </c>
      <c r="J8" s="157">
        <v>24266.5275</v>
      </c>
      <c r="K8" s="157">
        <v>25553.062187499992</v>
      </c>
      <c r="Z8" s="163">
        <f t="shared" si="0"/>
        <v>1</v>
      </c>
      <c r="AA8" s="32" t="s">
        <v>14</v>
      </c>
    </row>
    <row r="9" spans="1:27" s="18" customFormat="1" ht="12.75" hidden="1" customHeight="1" x14ac:dyDescent="0.2">
      <c r="A9" s="70"/>
      <c r="B9" s="165" t="s">
        <v>142</v>
      </c>
      <c r="C9" s="157">
        <v>0</v>
      </c>
      <c r="D9" s="157">
        <v>0</v>
      </c>
      <c r="E9" s="157">
        <v>0</v>
      </c>
      <c r="F9" s="156">
        <v>0</v>
      </c>
      <c r="G9" s="157">
        <v>0</v>
      </c>
      <c r="H9" s="158">
        <v>0</v>
      </c>
      <c r="I9" s="157">
        <v>0</v>
      </c>
      <c r="J9" s="157">
        <v>0</v>
      </c>
      <c r="K9" s="157">
        <v>0</v>
      </c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65" t="s">
        <v>143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>
        <f t="shared" si="0"/>
        <v>0</v>
      </c>
    </row>
    <row r="11" spans="1:27" s="18" customFormat="1" ht="12.75" hidden="1" customHeight="1" x14ac:dyDescent="0.2">
      <c r="A11" s="70"/>
      <c r="B11" s="165" t="s">
        <v>144</v>
      </c>
      <c r="C11" s="157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7">
        <v>0</v>
      </c>
      <c r="Z11" s="163">
        <f t="shared" si="0"/>
        <v>0</v>
      </c>
    </row>
    <row r="12" spans="1:27" s="18" customFormat="1" ht="12.75" hidden="1" customHeight="1" x14ac:dyDescent="0.2">
      <c r="A12" s="70"/>
      <c r="B12" s="165" t="s">
        <v>145</v>
      </c>
      <c r="C12" s="157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7">
        <v>0</v>
      </c>
      <c r="Z12" s="163">
        <f t="shared" si="0"/>
        <v>0</v>
      </c>
    </row>
    <row r="13" spans="1:27" s="18" customFormat="1" ht="12.75" hidden="1" customHeight="1" x14ac:dyDescent="0.2">
      <c r="A13" s="70"/>
      <c r="B13" s="165" t="s">
        <v>136</v>
      </c>
      <c r="C13" s="157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Z13" s="163">
        <f t="shared" si="0"/>
        <v>0</v>
      </c>
    </row>
    <row r="14" spans="1:27" s="18" customFormat="1" ht="12.75" hidden="1" customHeight="1" x14ac:dyDescent="0.2">
      <c r="A14" s="70"/>
      <c r="B14" s="165" t="s">
        <v>137</v>
      </c>
      <c r="C14" s="157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7">
        <v>0</v>
      </c>
      <c r="Z14" s="163">
        <f t="shared" si="0"/>
        <v>0</v>
      </c>
    </row>
    <row r="15" spans="1:27" s="18" customFormat="1" ht="12.75" hidden="1" customHeight="1" x14ac:dyDescent="0.2">
      <c r="A15" s="70"/>
      <c r="B15" s="165" t="s">
        <v>138</v>
      </c>
      <c r="C15" s="157">
        <v>0</v>
      </c>
      <c r="D15" s="157">
        <v>0</v>
      </c>
      <c r="E15" s="157">
        <v>0</v>
      </c>
      <c r="F15" s="156">
        <v>0</v>
      </c>
      <c r="G15" s="157">
        <v>0</v>
      </c>
      <c r="H15" s="158">
        <v>0</v>
      </c>
      <c r="I15" s="157">
        <v>0</v>
      </c>
      <c r="J15" s="157">
        <v>0</v>
      </c>
      <c r="K15" s="157">
        <v>0</v>
      </c>
      <c r="Z15" s="163">
        <f t="shared" si="0"/>
        <v>0</v>
      </c>
    </row>
    <row r="16" spans="1:27" s="18" customFormat="1" ht="12.75" hidden="1" customHeight="1" x14ac:dyDescent="0.25">
      <c r="A16" s="64"/>
      <c r="B16" s="165" t="s">
        <v>139</v>
      </c>
      <c r="C16" s="157">
        <v>0</v>
      </c>
      <c r="D16" s="157">
        <v>0</v>
      </c>
      <c r="E16" s="157">
        <v>0</v>
      </c>
      <c r="F16" s="156">
        <v>0</v>
      </c>
      <c r="G16" s="157">
        <v>0</v>
      </c>
      <c r="H16" s="158">
        <v>0</v>
      </c>
      <c r="I16" s="157">
        <v>0</v>
      </c>
      <c r="J16" s="157">
        <v>0</v>
      </c>
      <c r="K16" s="157">
        <v>0</v>
      </c>
      <c r="Z16" s="163">
        <f t="shared" si="0"/>
        <v>0</v>
      </c>
    </row>
    <row r="17" spans="1:26" s="18" customFormat="1" ht="12.75" hidden="1" customHeight="1" x14ac:dyDescent="0.25">
      <c r="A17" s="64"/>
      <c r="B17" s="165" t="s">
        <v>140</v>
      </c>
      <c r="C17" s="157">
        <v>0</v>
      </c>
      <c r="D17" s="157">
        <v>0</v>
      </c>
      <c r="E17" s="157">
        <v>0</v>
      </c>
      <c r="F17" s="156">
        <v>0</v>
      </c>
      <c r="G17" s="157">
        <v>0</v>
      </c>
      <c r="H17" s="158">
        <v>0</v>
      </c>
      <c r="I17" s="157">
        <v>0</v>
      </c>
      <c r="J17" s="157">
        <v>0</v>
      </c>
      <c r="K17" s="157">
        <v>0</v>
      </c>
      <c r="Z17" s="163">
        <f t="shared" si="0"/>
        <v>0</v>
      </c>
    </row>
    <row r="18" spans="1:26" s="18" customFormat="1" ht="12.75" hidden="1" customHeight="1" x14ac:dyDescent="0.2">
      <c r="A18" s="70"/>
      <c r="B18" s="165" t="s">
        <v>141</v>
      </c>
      <c r="C18" s="157">
        <v>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7">
        <v>0</v>
      </c>
      <c r="Z18" s="163">
        <f t="shared" si="0"/>
        <v>0</v>
      </c>
    </row>
    <row r="19" spans="1:26" s="18" customFormat="1" ht="12.75" customHeight="1" x14ac:dyDescent="0.25">
      <c r="A19" s="144"/>
      <c r="B19" s="145" t="s">
        <v>118</v>
      </c>
      <c r="C19" s="103">
        <f>SUM(C4:C18)</f>
        <v>775079</v>
      </c>
      <c r="D19" s="103">
        <f t="shared" ref="D19:K19" si="1">SUM(D4:D18)</f>
        <v>738943</v>
      </c>
      <c r="E19" s="103">
        <f t="shared" si="1"/>
        <v>788228</v>
      </c>
      <c r="F19" s="104">
        <f t="shared" si="1"/>
        <v>840868.99288500007</v>
      </c>
      <c r="G19" s="103">
        <f t="shared" si="1"/>
        <v>1055492.9928850001</v>
      </c>
      <c r="H19" s="105">
        <f t="shared" si="1"/>
        <v>1002648.7</v>
      </c>
      <c r="I19" s="103">
        <f t="shared" si="1"/>
        <v>876196.08391449437</v>
      </c>
      <c r="J19" s="103">
        <f t="shared" si="1"/>
        <v>875661.46931827778</v>
      </c>
      <c r="K19" s="103">
        <f t="shared" si="1"/>
        <v>922960.46437014628</v>
      </c>
      <c r="Z19" s="163">
        <f t="shared" si="0"/>
        <v>1</v>
      </c>
    </row>
    <row r="20" spans="1:26" s="18" customFormat="1" hidden="1" x14ac:dyDescent="0.25">
      <c r="A20" s="166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179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19411</v>
      </c>
      <c r="F4" s="27">
        <f t="shared" ref="F4:M4" si="0">F5+F8+F47</f>
        <v>23453</v>
      </c>
      <c r="G4" s="27">
        <f t="shared" si="0"/>
        <v>24114</v>
      </c>
      <c r="H4" s="28">
        <f t="shared" si="0"/>
        <v>24817.75</v>
      </c>
      <c r="I4" s="27">
        <f t="shared" si="0"/>
        <v>24347.75</v>
      </c>
      <c r="J4" s="29">
        <f t="shared" si="0"/>
        <v>24541</v>
      </c>
      <c r="K4" s="27">
        <f t="shared" si="0"/>
        <v>24022.5</v>
      </c>
      <c r="L4" s="27">
        <f t="shared" si="0"/>
        <v>24266.5275</v>
      </c>
      <c r="M4" s="27">
        <f t="shared" si="0"/>
        <v>25553.062187499992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9610</v>
      </c>
      <c r="F5" s="59">
        <f t="shared" ref="F5:M5" si="1">SUM(F6:F7)</f>
        <v>11671</v>
      </c>
      <c r="G5" s="59">
        <f t="shared" si="1"/>
        <v>13357</v>
      </c>
      <c r="H5" s="60">
        <f t="shared" si="1"/>
        <v>15455.45</v>
      </c>
      <c r="I5" s="59">
        <f t="shared" si="1"/>
        <v>15455.45</v>
      </c>
      <c r="J5" s="61">
        <f t="shared" si="1"/>
        <v>15718</v>
      </c>
      <c r="K5" s="59">
        <f t="shared" si="1"/>
        <v>15303.000000000002</v>
      </c>
      <c r="L5" s="59">
        <f t="shared" si="1"/>
        <v>15839.609999999999</v>
      </c>
      <c r="M5" s="59">
        <f t="shared" si="1"/>
        <v>16679.518059999995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8423</v>
      </c>
      <c r="F6" s="36">
        <v>10122</v>
      </c>
      <c r="G6" s="36">
        <v>11649</v>
      </c>
      <c r="H6" s="37">
        <v>13151</v>
      </c>
      <c r="I6" s="36">
        <v>13151</v>
      </c>
      <c r="J6" s="38">
        <v>13360</v>
      </c>
      <c r="K6" s="36">
        <v>12857.250000000002</v>
      </c>
      <c r="L6" s="36">
        <v>13334.509999999998</v>
      </c>
      <c r="M6" s="36">
        <v>14041.647759999996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1187</v>
      </c>
      <c r="F7" s="51">
        <v>1549</v>
      </c>
      <c r="G7" s="51">
        <v>1708</v>
      </c>
      <c r="H7" s="52">
        <v>2304.4499999999998</v>
      </c>
      <c r="I7" s="51">
        <v>2304.4499999999998</v>
      </c>
      <c r="J7" s="53">
        <v>2358</v>
      </c>
      <c r="K7" s="51">
        <v>2445.7500000000005</v>
      </c>
      <c r="L7" s="51">
        <v>2505.1</v>
      </c>
      <c r="M7" s="51">
        <v>2637.8702999999996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9801</v>
      </c>
      <c r="F8" s="59">
        <f t="shared" ref="F8:M8" si="2">SUM(F9:F46)</f>
        <v>11782</v>
      </c>
      <c r="G8" s="59">
        <f t="shared" si="2"/>
        <v>10757</v>
      </c>
      <c r="H8" s="60">
        <f t="shared" si="2"/>
        <v>9362.2999999999993</v>
      </c>
      <c r="I8" s="59">
        <f t="shared" si="2"/>
        <v>8892.2999999999993</v>
      </c>
      <c r="J8" s="61">
        <f t="shared" si="2"/>
        <v>8823</v>
      </c>
      <c r="K8" s="59">
        <f t="shared" si="2"/>
        <v>8719.5</v>
      </c>
      <c r="L8" s="59">
        <f t="shared" si="2"/>
        <v>8426.9175000000014</v>
      </c>
      <c r="M8" s="59">
        <f t="shared" si="2"/>
        <v>8873.5441274999994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0</v>
      </c>
      <c r="H9" s="37">
        <v>0</v>
      </c>
      <c r="I9" s="36">
        <v>0</v>
      </c>
      <c r="J9" s="38">
        <v>0</v>
      </c>
      <c r="K9" s="36">
        <v>9</v>
      </c>
      <c r="L9" s="36">
        <v>8.6850000000000005</v>
      </c>
      <c r="M9" s="36">
        <v>9.1453050000000005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528</v>
      </c>
      <c r="F10" s="44">
        <v>1104</v>
      </c>
      <c r="G10" s="44">
        <v>1069</v>
      </c>
      <c r="H10" s="45">
        <v>1058.7</v>
      </c>
      <c r="I10" s="44">
        <v>888.2</v>
      </c>
      <c r="J10" s="46">
        <v>321</v>
      </c>
      <c r="K10" s="44">
        <v>547</v>
      </c>
      <c r="L10" s="44">
        <v>527.85500000000002</v>
      </c>
      <c r="M10" s="44">
        <v>555.83131500000002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42</v>
      </c>
      <c r="F11" s="44">
        <v>12</v>
      </c>
      <c r="G11" s="44">
        <v>22</v>
      </c>
      <c r="H11" s="45">
        <v>0</v>
      </c>
      <c r="I11" s="44">
        <v>20</v>
      </c>
      <c r="J11" s="46">
        <v>15</v>
      </c>
      <c r="K11" s="44">
        <v>0</v>
      </c>
      <c r="L11" s="44">
        <v>0</v>
      </c>
      <c r="M11" s="44">
        <v>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905</v>
      </c>
      <c r="F14" s="44">
        <v>1473</v>
      </c>
      <c r="G14" s="44">
        <v>1432</v>
      </c>
      <c r="H14" s="45">
        <v>439.6</v>
      </c>
      <c r="I14" s="44">
        <v>979.6</v>
      </c>
      <c r="J14" s="46">
        <v>1095</v>
      </c>
      <c r="K14" s="44">
        <v>721</v>
      </c>
      <c r="L14" s="44">
        <v>695.76499999999999</v>
      </c>
      <c r="M14" s="44">
        <v>732.64054499999997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23</v>
      </c>
      <c r="F15" s="44">
        <v>78</v>
      </c>
      <c r="G15" s="44">
        <v>99</v>
      </c>
      <c r="H15" s="45">
        <v>9</v>
      </c>
      <c r="I15" s="44">
        <v>-81</v>
      </c>
      <c r="J15" s="46">
        <v>393</v>
      </c>
      <c r="K15" s="44">
        <v>436</v>
      </c>
      <c r="L15" s="44">
        <v>420.74</v>
      </c>
      <c r="M15" s="44">
        <v>443.03922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248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1421</v>
      </c>
      <c r="F17" s="44">
        <v>1463</v>
      </c>
      <c r="G17" s="44">
        <v>1234</v>
      </c>
      <c r="H17" s="45">
        <v>1446</v>
      </c>
      <c r="I17" s="44">
        <v>1095.5</v>
      </c>
      <c r="J17" s="46">
        <v>1574</v>
      </c>
      <c r="K17" s="44">
        <v>949</v>
      </c>
      <c r="L17" s="44">
        <v>915.78499999999985</v>
      </c>
      <c r="M17" s="44">
        <v>964.32160499999975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81</v>
      </c>
      <c r="F22" s="44">
        <v>54</v>
      </c>
      <c r="G22" s="44">
        <v>192</v>
      </c>
      <c r="H22" s="45">
        <v>35</v>
      </c>
      <c r="I22" s="44">
        <v>125</v>
      </c>
      <c r="J22" s="46">
        <v>95</v>
      </c>
      <c r="K22" s="44">
        <v>0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83</v>
      </c>
      <c r="H23" s="45">
        <v>99</v>
      </c>
      <c r="I23" s="44">
        <v>99</v>
      </c>
      <c r="J23" s="46">
        <v>51</v>
      </c>
      <c r="K23" s="44">
        <v>45</v>
      </c>
      <c r="L23" s="44">
        <v>43.424999999999997</v>
      </c>
      <c r="M23" s="44">
        <v>45.726524999999995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38</v>
      </c>
      <c r="F24" s="44">
        <v>53</v>
      </c>
      <c r="G24" s="44">
        <v>52</v>
      </c>
      <c r="H24" s="45">
        <v>49</v>
      </c>
      <c r="I24" s="44">
        <v>89</v>
      </c>
      <c r="J24" s="46">
        <v>64</v>
      </c>
      <c r="K24" s="44">
        <v>54</v>
      </c>
      <c r="L24" s="44">
        <v>52.11</v>
      </c>
      <c r="M24" s="44">
        <v>54.871829999999996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5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69</v>
      </c>
      <c r="J27" s="46">
        <v>0</v>
      </c>
      <c r="K27" s="44">
        <v>79.5</v>
      </c>
      <c r="L27" s="44">
        <v>76.717500000000001</v>
      </c>
      <c r="M27" s="44">
        <v>80.783527499999991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105</v>
      </c>
      <c r="F37" s="44">
        <v>112</v>
      </c>
      <c r="G37" s="44">
        <v>83</v>
      </c>
      <c r="H37" s="45">
        <v>0</v>
      </c>
      <c r="I37" s="44">
        <v>90</v>
      </c>
      <c r="J37" s="46">
        <v>92</v>
      </c>
      <c r="K37" s="44">
        <v>160</v>
      </c>
      <c r="L37" s="44">
        <v>154</v>
      </c>
      <c r="M37" s="44">
        <v>162.16199999999998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541</v>
      </c>
      <c r="F38" s="44">
        <v>357</v>
      </c>
      <c r="G38" s="44">
        <v>250</v>
      </c>
      <c r="H38" s="45">
        <v>211</v>
      </c>
      <c r="I38" s="44">
        <v>308</v>
      </c>
      <c r="J38" s="46">
        <v>285</v>
      </c>
      <c r="K38" s="44">
        <v>437.2</v>
      </c>
      <c r="L38" s="44">
        <v>421.89799999999997</v>
      </c>
      <c r="M38" s="44">
        <v>444.25859399999996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0</v>
      </c>
      <c r="H39" s="45">
        <v>300</v>
      </c>
      <c r="I39" s="44">
        <v>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43</v>
      </c>
      <c r="F40" s="44">
        <v>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5230</v>
      </c>
      <c r="F42" s="44">
        <v>6641</v>
      </c>
      <c r="G42" s="44">
        <v>5491</v>
      </c>
      <c r="H42" s="45">
        <v>5317</v>
      </c>
      <c r="I42" s="44">
        <v>4482</v>
      </c>
      <c r="J42" s="46">
        <v>4227</v>
      </c>
      <c r="K42" s="44">
        <v>4333</v>
      </c>
      <c r="L42" s="44">
        <v>4194.3450000000003</v>
      </c>
      <c r="M42" s="44">
        <v>4416.6452849999996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3</v>
      </c>
      <c r="G43" s="44">
        <v>0</v>
      </c>
      <c r="H43" s="45">
        <v>0</v>
      </c>
      <c r="I43" s="44">
        <v>0</v>
      </c>
      <c r="J43" s="46">
        <v>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204</v>
      </c>
      <c r="F44" s="44">
        <v>35</v>
      </c>
      <c r="G44" s="44">
        <v>171</v>
      </c>
      <c r="H44" s="45">
        <v>268</v>
      </c>
      <c r="I44" s="44">
        <v>401</v>
      </c>
      <c r="J44" s="46">
        <v>255</v>
      </c>
      <c r="K44" s="44">
        <v>399.8</v>
      </c>
      <c r="L44" s="44">
        <v>385.80700000000002</v>
      </c>
      <c r="M44" s="44">
        <v>406.25477100000001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387</v>
      </c>
      <c r="F45" s="44">
        <v>397</v>
      </c>
      <c r="G45" s="44">
        <v>579</v>
      </c>
      <c r="H45" s="45">
        <v>130</v>
      </c>
      <c r="I45" s="44">
        <v>330</v>
      </c>
      <c r="J45" s="46">
        <v>356</v>
      </c>
      <c r="K45" s="44">
        <v>549</v>
      </c>
      <c r="L45" s="44">
        <v>529.78499999999997</v>
      </c>
      <c r="M45" s="44">
        <v>557.86360499999989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-3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0</v>
      </c>
      <c r="F51" s="27">
        <f t="shared" ref="F51:M51" si="4">F52+F59+F62+F63+F64+F72+F73</f>
        <v>61</v>
      </c>
      <c r="G51" s="27">
        <f t="shared" si="4"/>
        <v>3</v>
      </c>
      <c r="H51" s="28">
        <f t="shared" si="4"/>
        <v>0</v>
      </c>
      <c r="I51" s="27">
        <f t="shared" si="4"/>
        <v>796</v>
      </c>
      <c r="J51" s="29">
        <f t="shared" si="4"/>
        <v>767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61</v>
      </c>
      <c r="G73" s="44">
        <f t="shared" si="12"/>
        <v>3</v>
      </c>
      <c r="H73" s="45">
        <f t="shared" si="12"/>
        <v>0</v>
      </c>
      <c r="I73" s="44">
        <f t="shared" si="12"/>
        <v>796</v>
      </c>
      <c r="J73" s="46">
        <f t="shared" si="12"/>
        <v>767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61</v>
      </c>
      <c r="G75" s="51">
        <v>3</v>
      </c>
      <c r="H75" s="52">
        <v>0</v>
      </c>
      <c r="I75" s="51">
        <v>796</v>
      </c>
      <c r="J75" s="53">
        <v>767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46</v>
      </c>
      <c r="F77" s="27">
        <f t="shared" ref="F77:M77" si="13">F78+F81+F84+F85+F86+F87+F88</f>
        <v>301</v>
      </c>
      <c r="G77" s="27">
        <f t="shared" si="13"/>
        <v>0</v>
      </c>
      <c r="H77" s="28">
        <f t="shared" si="13"/>
        <v>0</v>
      </c>
      <c r="I77" s="27">
        <f t="shared" si="13"/>
        <v>170</v>
      </c>
      <c r="J77" s="29">
        <f t="shared" si="13"/>
        <v>170</v>
      </c>
      <c r="K77" s="27">
        <f t="shared" si="13"/>
        <v>380</v>
      </c>
      <c r="L77" s="27">
        <f t="shared" si="13"/>
        <v>0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46</v>
      </c>
      <c r="F81" s="44">
        <f t="shared" ref="F81:M81" si="15">SUM(F82:F83)</f>
        <v>301</v>
      </c>
      <c r="G81" s="44">
        <f t="shared" si="15"/>
        <v>0</v>
      </c>
      <c r="H81" s="45">
        <f t="shared" si="15"/>
        <v>0</v>
      </c>
      <c r="I81" s="44">
        <f t="shared" si="15"/>
        <v>0</v>
      </c>
      <c r="J81" s="46">
        <f t="shared" si="15"/>
        <v>0</v>
      </c>
      <c r="K81" s="44">
        <f t="shared" si="15"/>
        <v>380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46</v>
      </c>
      <c r="F83" s="51">
        <v>301</v>
      </c>
      <c r="G83" s="51">
        <v>0</v>
      </c>
      <c r="H83" s="52">
        <v>0</v>
      </c>
      <c r="I83" s="51">
        <v>0</v>
      </c>
      <c r="J83" s="53">
        <v>0</v>
      </c>
      <c r="K83" s="51">
        <v>380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170</v>
      </c>
      <c r="J84" s="46">
        <v>170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19457</v>
      </c>
      <c r="F92" s="103">
        <f t="shared" ref="F92:M92" si="16">F4+F51+F77+F90</f>
        <v>23815</v>
      </c>
      <c r="G92" s="103">
        <f t="shared" si="16"/>
        <v>24117</v>
      </c>
      <c r="H92" s="104">
        <f t="shared" si="16"/>
        <v>24817.75</v>
      </c>
      <c r="I92" s="103">
        <f t="shared" si="16"/>
        <v>25313.75</v>
      </c>
      <c r="J92" s="105">
        <f t="shared" si="16"/>
        <v>25478</v>
      </c>
      <c r="K92" s="103">
        <f t="shared" si="16"/>
        <v>24402.5</v>
      </c>
      <c r="L92" s="103">
        <f t="shared" si="16"/>
        <v>24266.5275</v>
      </c>
      <c r="M92" s="103">
        <f t="shared" si="16"/>
        <v>25553.062187499992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164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674744.8</v>
      </c>
      <c r="D4" s="148">
        <f t="shared" ref="D4:K4" si="0">SUM(D5:D7)</f>
        <v>699630</v>
      </c>
      <c r="E4" s="148">
        <f t="shared" si="0"/>
        <v>743777</v>
      </c>
      <c r="F4" s="149">
        <f t="shared" si="0"/>
        <v>804089.71488499991</v>
      </c>
      <c r="G4" s="148">
        <f t="shared" si="0"/>
        <v>802870.71488499991</v>
      </c>
      <c r="H4" s="150">
        <f t="shared" si="0"/>
        <v>790900.25</v>
      </c>
      <c r="I4" s="148">
        <f t="shared" si="0"/>
        <v>814297.67123449442</v>
      </c>
      <c r="J4" s="148">
        <f t="shared" si="0"/>
        <v>835072.17133827787</v>
      </c>
      <c r="K4" s="148">
        <f t="shared" si="0"/>
        <v>880219.97859720641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506838</v>
      </c>
      <c r="D5" s="153">
        <v>554436</v>
      </c>
      <c r="E5" s="153">
        <v>598853</v>
      </c>
      <c r="F5" s="152">
        <v>648929.36208499991</v>
      </c>
      <c r="G5" s="153">
        <v>648929.36208499991</v>
      </c>
      <c r="H5" s="154">
        <v>647301</v>
      </c>
      <c r="I5" s="153">
        <v>677524.79058729438</v>
      </c>
      <c r="J5" s="153">
        <v>700806.03874178254</v>
      </c>
      <c r="K5" s="154">
        <v>739035.76764509687</v>
      </c>
      <c r="AA5" s="41">
        <v>2</v>
      </c>
    </row>
    <row r="6" spans="1:27" s="18" customFormat="1" ht="12.75" customHeight="1" x14ac:dyDescent="0.25">
      <c r="A6" s="64"/>
      <c r="B6" s="114" t="s">
        <v>45</v>
      </c>
      <c r="C6" s="156">
        <v>167827.80000000002</v>
      </c>
      <c r="D6" s="157">
        <v>145181</v>
      </c>
      <c r="E6" s="157">
        <v>144921</v>
      </c>
      <c r="F6" s="156">
        <v>155160.35280000005</v>
      </c>
      <c r="G6" s="157">
        <v>153941.35279999999</v>
      </c>
      <c r="H6" s="158">
        <v>143596.25</v>
      </c>
      <c r="I6" s="157">
        <v>136772.88064720001</v>
      </c>
      <c r="J6" s="157">
        <v>134266.13259649527</v>
      </c>
      <c r="K6" s="158">
        <v>141184.21095210951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79</v>
      </c>
      <c r="D7" s="160">
        <v>13</v>
      </c>
      <c r="E7" s="160">
        <v>3</v>
      </c>
      <c r="F7" s="159">
        <v>0</v>
      </c>
      <c r="G7" s="160">
        <v>0</v>
      </c>
      <c r="H7" s="161">
        <v>3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119</v>
      </c>
      <c r="C8" s="148">
        <f>SUM(C9:C15)</f>
        <v>83250.2</v>
      </c>
      <c r="D8" s="148">
        <f t="shared" ref="D8:K8" si="1">SUM(D9:D15)</f>
        <v>18259</v>
      </c>
      <c r="E8" s="148">
        <f t="shared" si="1"/>
        <v>28956</v>
      </c>
      <c r="F8" s="149">
        <f t="shared" si="1"/>
        <v>21654.977999999999</v>
      </c>
      <c r="G8" s="148">
        <f t="shared" si="1"/>
        <v>233645.978</v>
      </c>
      <c r="H8" s="150">
        <f t="shared" si="1"/>
        <v>195155.5</v>
      </c>
      <c r="I8" s="148">
        <f t="shared" si="1"/>
        <v>31421.482680000001</v>
      </c>
      <c r="J8" s="148">
        <f t="shared" si="1"/>
        <v>20610.396000000001</v>
      </c>
      <c r="K8" s="148">
        <f t="shared" si="1"/>
        <v>21702.701988000001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78042.2</v>
      </c>
      <c r="D9" s="153">
        <v>7735</v>
      </c>
      <c r="E9" s="153">
        <v>18183</v>
      </c>
      <c r="F9" s="152">
        <v>13577.899999999998</v>
      </c>
      <c r="G9" s="153">
        <v>223077.9</v>
      </c>
      <c r="H9" s="154">
        <v>183077.5</v>
      </c>
      <c r="I9" s="153">
        <v>23064.1</v>
      </c>
      <c r="J9" s="153">
        <v>12503.396000000001</v>
      </c>
      <c r="K9" s="154">
        <v>13166.030987999999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8</v>
      </c>
      <c r="F10" s="156">
        <v>0</v>
      </c>
      <c r="G10" s="157">
        <v>70</v>
      </c>
      <c r="H10" s="158">
        <v>70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5208</v>
      </c>
      <c r="D15" s="160">
        <v>10524</v>
      </c>
      <c r="E15" s="160">
        <v>10765</v>
      </c>
      <c r="F15" s="159">
        <v>8077.0780000000004</v>
      </c>
      <c r="G15" s="160">
        <v>10498.078000000001</v>
      </c>
      <c r="H15" s="161">
        <v>12008</v>
      </c>
      <c r="I15" s="160">
        <v>8357.3826800000006</v>
      </c>
      <c r="J15" s="160">
        <v>8107</v>
      </c>
      <c r="K15" s="161">
        <v>8536.6710000000003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16672</v>
      </c>
      <c r="D16" s="148">
        <f t="shared" ref="D16:K16" si="2">SUM(D17:D23)</f>
        <v>20537</v>
      </c>
      <c r="E16" s="148">
        <f t="shared" si="2"/>
        <v>15495</v>
      </c>
      <c r="F16" s="149">
        <f t="shared" si="2"/>
        <v>15124.3</v>
      </c>
      <c r="G16" s="148">
        <f t="shared" si="2"/>
        <v>18976.3</v>
      </c>
      <c r="H16" s="150">
        <f t="shared" si="2"/>
        <v>16592.95</v>
      </c>
      <c r="I16" s="148">
        <f t="shared" si="2"/>
        <v>30476.93</v>
      </c>
      <c r="J16" s="148">
        <f t="shared" si="2"/>
        <v>19978.901980000002</v>
      </c>
      <c r="K16" s="148">
        <f t="shared" si="2"/>
        <v>21037.783784939998</v>
      </c>
    </row>
    <row r="17" spans="1:11" s="18" customFormat="1" ht="12.75" customHeight="1" x14ac:dyDescent="0.2">
      <c r="A17" s="70"/>
      <c r="B17" s="114" t="s">
        <v>105</v>
      </c>
      <c r="C17" s="152">
        <v>8873</v>
      </c>
      <c r="D17" s="153">
        <v>12259</v>
      </c>
      <c r="E17" s="153">
        <v>4107</v>
      </c>
      <c r="F17" s="152">
        <v>9840.2999999999993</v>
      </c>
      <c r="G17" s="153">
        <v>11220.3</v>
      </c>
      <c r="H17" s="154">
        <v>9730</v>
      </c>
      <c r="I17" s="153">
        <v>21768.6</v>
      </c>
      <c r="J17" s="153">
        <v>11293</v>
      </c>
      <c r="K17" s="154">
        <v>11891.528999999999</v>
      </c>
    </row>
    <row r="18" spans="1:11" s="18" customFormat="1" ht="12.75" customHeight="1" x14ac:dyDescent="0.2">
      <c r="A18" s="70"/>
      <c r="B18" s="114" t="s">
        <v>108</v>
      </c>
      <c r="C18" s="156">
        <v>7799</v>
      </c>
      <c r="D18" s="157">
        <v>8278</v>
      </c>
      <c r="E18" s="157">
        <v>11388</v>
      </c>
      <c r="F18" s="156">
        <v>4684</v>
      </c>
      <c r="G18" s="157">
        <v>6986</v>
      </c>
      <c r="H18" s="158">
        <v>6092.95</v>
      </c>
      <c r="I18" s="157">
        <v>8708.33</v>
      </c>
      <c r="J18" s="157">
        <v>8685.9019800000005</v>
      </c>
      <c r="K18" s="158">
        <v>9146.2547849399998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170</v>
      </c>
      <c r="H19" s="158">
        <v>170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600</v>
      </c>
      <c r="G23" s="160">
        <v>600</v>
      </c>
      <c r="H23" s="161">
        <v>600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412</v>
      </c>
      <c r="D24" s="148">
        <v>517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775079</v>
      </c>
      <c r="D26" s="103">
        <f t="shared" ref="D26:K26" si="3">+D4+D8+D16+D24</f>
        <v>738943</v>
      </c>
      <c r="E26" s="103">
        <f t="shared" si="3"/>
        <v>788228</v>
      </c>
      <c r="F26" s="104">
        <f t="shared" si="3"/>
        <v>840868.99288499996</v>
      </c>
      <c r="G26" s="103">
        <f t="shared" si="3"/>
        <v>1055492.9928849998</v>
      </c>
      <c r="H26" s="105">
        <f t="shared" si="3"/>
        <v>1002648.7</v>
      </c>
      <c r="I26" s="103">
        <f t="shared" si="3"/>
        <v>876196.08391449449</v>
      </c>
      <c r="J26" s="103">
        <f t="shared" si="3"/>
        <v>875661.46931827778</v>
      </c>
      <c r="K26" s="103">
        <f t="shared" si="3"/>
        <v>922960.46437014639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165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65" t="s">
        <v>146</v>
      </c>
      <c r="C4" s="157">
        <v>6138</v>
      </c>
      <c r="D4" s="157">
        <v>8616</v>
      </c>
      <c r="E4" s="157">
        <v>9456</v>
      </c>
      <c r="F4" s="152">
        <v>8870.8215199999995</v>
      </c>
      <c r="G4" s="153">
        <v>9970.8215199999995</v>
      </c>
      <c r="H4" s="154">
        <v>8948</v>
      </c>
      <c r="I4" s="157">
        <v>9246.1515933709998</v>
      </c>
      <c r="J4" s="157">
        <v>9341.0244894228981</v>
      </c>
      <c r="K4" s="157">
        <v>9836.5944673623108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65" t="s">
        <v>147</v>
      </c>
      <c r="C5" s="157">
        <v>180418</v>
      </c>
      <c r="D5" s="157">
        <v>163250</v>
      </c>
      <c r="E5" s="157">
        <v>173405</v>
      </c>
      <c r="F5" s="156">
        <v>176374.8432</v>
      </c>
      <c r="G5" s="157">
        <v>182167.8432</v>
      </c>
      <c r="H5" s="158">
        <v>179371.7</v>
      </c>
      <c r="I5" s="157">
        <v>197340.47352792002</v>
      </c>
      <c r="J5" s="157">
        <v>193297.29668446037</v>
      </c>
      <c r="K5" s="157">
        <v>204652.35793373676</v>
      </c>
      <c r="Z5" s="163">
        <f t="shared" si="0"/>
        <v>1</v>
      </c>
      <c r="AA5" s="41">
        <v>3</v>
      </c>
    </row>
    <row r="6" spans="1:27" s="18" customFormat="1" ht="12.75" hidden="1" customHeight="1" x14ac:dyDescent="0.2">
      <c r="A6" s="70"/>
      <c r="B6" s="165" t="s">
        <v>0</v>
      </c>
      <c r="C6" s="157"/>
      <c r="D6" s="157"/>
      <c r="E6" s="157"/>
      <c r="F6" s="156"/>
      <c r="G6" s="157"/>
      <c r="H6" s="158"/>
      <c r="I6" s="157"/>
      <c r="J6" s="157"/>
      <c r="K6" s="157"/>
      <c r="Z6" s="163">
        <f t="shared" si="0"/>
        <v>0</v>
      </c>
      <c r="AA6" s="32" t="s">
        <v>11</v>
      </c>
    </row>
    <row r="7" spans="1:27" s="18" customFormat="1" ht="12.75" hidden="1" customHeight="1" x14ac:dyDescent="0.2">
      <c r="A7" s="70"/>
      <c r="B7" s="165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65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65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65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65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65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65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65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65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65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65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65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118</v>
      </c>
      <c r="C19" s="103">
        <f>SUM(C4:C18)</f>
        <v>186556</v>
      </c>
      <c r="D19" s="103">
        <f t="shared" ref="D19:K19" si="1">SUM(D4:D18)</f>
        <v>171866</v>
      </c>
      <c r="E19" s="103">
        <f t="shared" si="1"/>
        <v>182861</v>
      </c>
      <c r="F19" s="104">
        <f t="shared" si="1"/>
        <v>185245.66472</v>
      </c>
      <c r="G19" s="103">
        <f t="shared" si="1"/>
        <v>192138.66472</v>
      </c>
      <c r="H19" s="105">
        <f t="shared" si="1"/>
        <v>188319.7</v>
      </c>
      <c r="I19" s="103">
        <f t="shared" si="1"/>
        <v>206586.62512129103</v>
      </c>
      <c r="J19" s="103">
        <f t="shared" si="1"/>
        <v>202638.32117388328</v>
      </c>
      <c r="K19" s="103">
        <f t="shared" si="1"/>
        <v>214488.95240109906</v>
      </c>
      <c r="Z19" s="163">
        <f t="shared" si="0"/>
        <v>1</v>
      </c>
    </row>
    <row r="20" spans="1:26" s="18" customFormat="1" hidden="1" x14ac:dyDescent="0.25">
      <c r="A20" s="166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166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178908</v>
      </c>
      <c r="D4" s="148">
        <f t="shared" ref="D4:K4" si="0">SUM(D5:D7)</f>
        <v>165954</v>
      </c>
      <c r="E4" s="148">
        <f t="shared" si="0"/>
        <v>168472</v>
      </c>
      <c r="F4" s="149">
        <f t="shared" si="0"/>
        <v>177456.58671999999</v>
      </c>
      <c r="G4" s="148">
        <f t="shared" si="0"/>
        <v>181292.58671999999</v>
      </c>
      <c r="H4" s="150">
        <f t="shared" si="0"/>
        <v>177741.25</v>
      </c>
      <c r="I4" s="148">
        <f t="shared" si="0"/>
        <v>195306.91244129097</v>
      </c>
      <c r="J4" s="148">
        <f t="shared" si="0"/>
        <v>191089.41919388322</v>
      </c>
      <c r="K4" s="148">
        <f t="shared" si="0"/>
        <v>202327.95861615901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82931</v>
      </c>
      <c r="D5" s="153">
        <v>94257</v>
      </c>
      <c r="E5" s="153">
        <v>107160</v>
      </c>
      <c r="F5" s="152">
        <v>121274.05671999999</v>
      </c>
      <c r="G5" s="153">
        <v>118474.05671999999</v>
      </c>
      <c r="H5" s="154">
        <v>117211</v>
      </c>
      <c r="I5" s="153">
        <v>132612.501937291</v>
      </c>
      <c r="J5" s="153">
        <v>128711.97454916323</v>
      </c>
      <c r="K5" s="154">
        <v>136644.50940526888</v>
      </c>
      <c r="AA5" s="41">
        <v>3</v>
      </c>
    </row>
    <row r="6" spans="1:27" s="18" customFormat="1" ht="12.75" customHeight="1" x14ac:dyDescent="0.25">
      <c r="A6" s="64"/>
      <c r="B6" s="114" t="s">
        <v>45</v>
      </c>
      <c r="C6" s="156">
        <v>95937</v>
      </c>
      <c r="D6" s="157">
        <v>71691</v>
      </c>
      <c r="E6" s="157">
        <v>61312</v>
      </c>
      <c r="F6" s="156">
        <v>56182.530000000006</v>
      </c>
      <c r="G6" s="157">
        <v>62818.530000000006</v>
      </c>
      <c r="H6" s="158">
        <v>60530.25</v>
      </c>
      <c r="I6" s="157">
        <v>62694.410503999985</v>
      </c>
      <c r="J6" s="157">
        <v>62377.444644719988</v>
      </c>
      <c r="K6" s="158">
        <v>65683.449210890132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40</v>
      </c>
      <c r="D7" s="160">
        <v>6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119</v>
      </c>
      <c r="C8" s="148">
        <f>SUM(C9:C15)</f>
        <v>2133</v>
      </c>
      <c r="D8" s="148">
        <f t="shared" ref="D8:K8" si="1">SUM(D9:D15)</f>
        <v>2283</v>
      </c>
      <c r="E8" s="148">
        <f t="shared" si="1"/>
        <v>3170</v>
      </c>
      <c r="F8" s="149">
        <f t="shared" si="1"/>
        <v>2505.0780000000004</v>
      </c>
      <c r="G8" s="148">
        <f t="shared" si="1"/>
        <v>4500.0780000000004</v>
      </c>
      <c r="H8" s="150">
        <f t="shared" si="1"/>
        <v>4839</v>
      </c>
      <c r="I8" s="148">
        <f t="shared" si="1"/>
        <v>2951.3826800000006</v>
      </c>
      <c r="J8" s="148">
        <f t="shared" si="1"/>
        <v>2863</v>
      </c>
      <c r="K8" s="148">
        <f t="shared" si="1"/>
        <v>3014.739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526</v>
      </c>
      <c r="D9" s="153">
        <v>1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8</v>
      </c>
      <c r="F10" s="156">
        <v>0</v>
      </c>
      <c r="G10" s="157">
        <v>70</v>
      </c>
      <c r="H10" s="158">
        <v>70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1607</v>
      </c>
      <c r="D15" s="160">
        <v>2282</v>
      </c>
      <c r="E15" s="160">
        <v>3162</v>
      </c>
      <c r="F15" s="159">
        <v>2505.0780000000004</v>
      </c>
      <c r="G15" s="160">
        <v>4430.0780000000004</v>
      </c>
      <c r="H15" s="161">
        <v>4769</v>
      </c>
      <c r="I15" s="160">
        <v>2951.3826800000006</v>
      </c>
      <c r="J15" s="160">
        <v>2863</v>
      </c>
      <c r="K15" s="161">
        <v>3014.739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5103</v>
      </c>
      <c r="D16" s="148">
        <f t="shared" ref="D16:K16" si="2">SUM(D17:D23)</f>
        <v>3112</v>
      </c>
      <c r="E16" s="148">
        <f t="shared" si="2"/>
        <v>11219</v>
      </c>
      <c r="F16" s="149">
        <f t="shared" si="2"/>
        <v>5284</v>
      </c>
      <c r="G16" s="148">
        <f t="shared" si="2"/>
        <v>6346</v>
      </c>
      <c r="H16" s="150">
        <f t="shared" si="2"/>
        <v>5739.45</v>
      </c>
      <c r="I16" s="148">
        <f t="shared" si="2"/>
        <v>8328.33</v>
      </c>
      <c r="J16" s="148">
        <f t="shared" si="2"/>
        <v>8685.9019800000005</v>
      </c>
      <c r="K16" s="148">
        <f t="shared" si="2"/>
        <v>9146.2547849399998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5103</v>
      </c>
      <c r="D18" s="157">
        <v>3112</v>
      </c>
      <c r="E18" s="157">
        <v>11219</v>
      </c>
      <c r="F18" s="156">
        <v>4684</v>
      </c>
      <c r="G18" s="157">
        <v>5746</v>
      </c>
      <c r="H18" s="158">
        <v>5139.45</v>
      </c>
      <c r="I18" s="157">
        <v>8328.33</v>
      </c>
      <c r="J18" s="157">
        <v>8685.9019800000005</v>
      </c>
      <c r="K18" s="158">
        <v>9146.2547849399998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600</v>
      </c>
      <c r="G23" s="160">
        <v>600</v>
      </c>
      <c r="H23" s="161">
        <v>600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412</v>
      </c>
      <c r="D24" s="148">
        <v>517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186556</v>
      </c>
      <c r="D26" s="103">
        <f t="shared" ref="D26:K26" si="3">+D4+D8+D16+D24</f>
        <v>171866</v>
      </c>
      <c r="E26" s="103">
        <f t="shared" si="3"/>
        <v>182861</v>
      </c>
      <c r="F26" s="104">
        <f t="shared" si="3"/>
        <v>185245.66472</v>
      </c>
      <c r="G26" s="103">
        <f t="shared" si="3"/>
        <v>192138.66472</v>
      </c>
      <c r="H26" s="105">
        <f t="shared" si="3"/>
        <v>188319.7</v>
      </c>
      <c r="I26" s="103">
        <f t="shared" si="3"/>
        <v>206586.62512129097</v>
      </c>
      <c r="J26" s="103">
        <f t="shared" si="3"/>
        <v>202638.32117388322</v>
      </c>
      <c r="K26" s="103">
        <f t="shared" si="3"/>
        <v>214488.95240109903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167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65" t="s">
        <v>148</v>
      </c>
      <c r="C4" s="157">
        <v>28520</v>
      </c>
      <c r="D4" s="157">
        <v>17673</v>
      </c>
      <c r="E4" s="157">
        <v>26308</v>
      </c>
      <c r="F4" s="152">
        <v>31921</v>
      </c>
      <c r="G4" s="153">
        <v>25076</v>
      </c>
      <c r="H4" s="154">
        <v>23591</v>
      </c>
      <c r="I4" s="157">
        <v>24190.654162140003</v>
      </c>
      <c r="J4" s="157">
        <v>23463.873562479996</v>
      </c>
      <c r="K4" s="157">
        <v>24706.876281291436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65" t="s">
        <v>149</v>
      </c>
      <c r="C5" s="157">
        <v>32699</v>
      </c>
      <c r="D5" s="157">
        <v>17916</v>
      </c>
      <c r="E5" s="157">
        <v>30813</v>
      </c>
      <c r="F5" s="156">
        <v>23220</v>
      </c>
      <c r="G5" s="157">
        <v>232720</v>
      </c>
      <c r="H5" s="158">
        <v>190504</v>
      </c>
      <c r="I5" s="157">
        <v>22765.563471100002</v>
      </c>
      <c r="J5" s="157">
        <v>21223.17398</v>
      </c>
      <c r="K5" s="157">
        <v>22349.751400939997</v>
      </c>
      <c r="Z5" s="163">
        <f t="shared" si="0"/>
        <v>1</v>
      </c>
      <c r="AA5" s="41">
        <v>4</v>
      </c>
    </row>
    <row r="6" spans="1:27" s="18" customFormat="1" ht="12.75" customHeight="1" x14ac:dyDescent="0.2">
      <c r="A6" s="70"/>
      <c r="B6" s="165" t="s">
        <v>150</v>
      </c>
      <c r="C6" s="157">
        <v>146886</v>
      </c>
      <c r="D6" s="157">
        <v>109086</v>
      </c>
      <c r="E6" s="157">
        <v>114376</v>
      </c>
      <c r="F6" s="156">
        <v>122415.40666000001</v>
      </c>
      <c r="G6" s="157">
        <v>122415.40666000001</v>
      </c>
      <c r="H6" s="158">
        <v>122354</v>
      </c>
      <c r="I6" s="157">
        <v>135944.38385324</v>
      </c>
      <c r="J6" s="157">
        <v>131079.73500000002</v>
      </c>
      <c r="K6" s="157">
        <v>138027.73784500003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65" t="s">
        <v>151</v>
      </c>
      <c r="C7" s="157">
        <v>5966</v>
      </c>
      <c r="D7" s="157">
        <v>6525</v>
      </c>
      <c r="E7" s="157">
        <v>7018</v>
      </c>
      <c r="F7" s="156">
        <v>8055.3523050000003</v>
      </c>
      <c r="G7" s="157">
        <v>8055.3523050000003</v>
      </c>
      <c r="H7" s="158">
        <v>7126</v>
      </c>
      <c r="I7" s="157">
        <v>7988.3757672699994</v>
      </c>
      <c r="J7" s="157">
        <v>8104.3635959999992</v>
      </c>
      <c r="K7" s="157">
        <v>8534.1586465879973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65" t="s">
        <v>152</v>
      </c>
      <c r="C8" s="157">
        <v>32134</v>
      </c>
      <c r="D8" s="157">
        <v>45227</v>
      </c>
      <c r="E8" s="157">
        <v>47440</v>
      </c>
      <c r="F8" s="156">
        <v>62702.07</v>
      </c>
      <c r="G8" s="157">
        <v>65802.070000000007</v>
      </c>
      <c r="H8" s="158">
        <v>64718</v>
      </c>
      <c r="I8" s="157">
        <v>51176.282020702987</v>
      </c>
      <c r="J8" s="157">
        <v>65137.157914000003</v>
      </c>
      <c r="K8" s="157">
        <v>69055.639948441996</v>
      </c>
      <c r="Z8" s="163">
        <f t="shared" si="0"/>
        <v>1</v>
      </c>
      <c r="AA8" s="32" t="s">
        <v>14</v>
      </c>
    </row>
    <row r="9" spans="1:27" s="18" customFormat="1" ht="12.75" hidden="1" customHeight="1" x14ac:dyDescent="0.2">
      <c r="A9" s="70"/>
      <c r="B9" s="165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65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65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65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65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65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65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65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65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65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118</v>
      </c>
      <c r="C19" s="103">
        <f>SUM(C4:C18)</f>
        <v>246205</v>
      </c>
      <c r="D19" s="103">
        <f t="shared" ref="D19:K19" si="1">SUM(D4:D18)</f>
        <v>196427</v>
      </c>
      <c r="E19" s="103">
        <f t="shared" si="1"/>
        <v>225955</v>
      </c>
      <c r="F19" s="104">
        <f t="shared" si="1"/>
        <v>248313.82896500002</v>
      </c>
      <c r="G19" s="103">
        <f t="shared" si="1"/>
        <v>454068.82896499999</v>
      </c>
      <c r="H19" s="105">
        <f t="shared" si="1"/>
        <v>408293</v>
      </c>
      <c r="I19" s="103">
        <f t="shared" si="1"/>
        <v>242065.25927445298</v>
      </c>
      <c r="J19" s="103">
        <f t="shared" si="1"/>
        <v>249008.30405248003</v>
      </c>
      <c r="K19" s="103">
        <f t="shared" si="1"/>
        <v>262674.16412226146</v>
      </c>
      <c r="Z19" s="163">
        <f t="shared" si="0"/>
        <v>1</v>
      </c>
    </row>
    <row r="20" spans="1:26" s="18" customFormat="1" hidden="1" x14ac:dyDescent="0.25">
      <c r="A20" s="166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168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177976</v>
      </c>
      <c r="D4" s="148">
        <f t="shared" ref="D4:K4" si="0">SUM(D5:D7)</f>
        <v>195344</v>
      </c>
      <c r="E4" s="148">
        <f t="shared" si="0"/>
        <v>212286</v>
      </c>
      <c r="F4" s="149">
        <f t="shared" si="0"/>
        <v>240117.82896500002</v>
      </c>
      <c r="G4" s="148">
        <f t="shared" si="0"/>
        <v>236072.82896500002</v>
      </c>
      <c r="H4" s="150">
        <f t="shared" si="0"/>
        <v>230445</v>
      </c>
      <c r="I4" s="148">
        <f t="shared" si="0"/>
        <v>224222.65927445301</v>
      </c>
      <c r="J4" s="148">
        <f t="shared" si="0"/>
        <v>241569.90805248005</v>
      </c>
      <c r="K4" s="148">
        <f t="shared" si="0"/>
        <v>254841.53313426144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149656</v>
      </c>
      <c r="D5" s="153">
        <v>164128</v>
      </c>
      <c r="E5" s="153">
        <v>173974</v>
      </c>
      <c r="F5" s="152">
        <v>189522.02896500003</v>
      </c>
      <c r="G5" s="153">
        <v>193722.02896500003</v>
      </c>
      <c r="H5" s="154">
        <v>193153</v>
      </c>
      <c r="I5" s="153">
        <v>193300.271434453</v>
      </c>
      <c r="J5" s="153">
        <v>210530.93500000006</v>
      </c>
      <c r="K5" s="154">
        <v>221689.49450999999</v>
      </c>
      <c r="AA5" s="41">
        <v>4</v>
      </c>
    </row>
    <row r="6" spans="1:27" s="18" customFormat="1" ht="12.75" customHeight="1" x14ac:dyDescent="0.25">
      <c r="A6" s="64"/>
      <c r="B6" s="114" t="s">
        <v>45</v>
      </c>
      <c r="C6" s="156">
        <v>28281</v>
      </c>
      <c r="D6" s="157">
        <v>31216</v>
      </c>
      <c r="E6" s="157">
        <v>38312</v>
      </c>
      <c r="F6" s="156">
        <v>50595.799999999996</v>
      </c>
      <c r="G6" s="157">
        <v>42350.799999999996</v>
      </c>
      <c r="H6" s="158">
        <v>37292</v>
      </c>
      <c r="I6" s="157">
        <v>30922.387840000007</v>
      </c>
      <c r="J6" s="157">
        <v>31038.973052480003</v>
      </c>
      <c r="K6" s="158">
        <v>33152.038624261448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39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119</v>
      </c>
      <c r="C8" s="148">
        <f>SUM(C9:C15)</f>
        <v>65597</v>
      </c>
      <c r="D8" s="148">
        <f t="shared" ref="D8:K8" si="1">SUM(D9:D15)</f>
        <v>1075</v>
      </c>
      <c r="E8" s="148">
        <f t="shared" si="1"/>
        <v>13500</v>
      </c>
      <c r="F8" s="149">
        <f t="shared" si="1"/>
        <v>8196</v>
      </c>
      <c r="G8" s="148">
        <f t="shared" si="1"/>
        <v>217696</v>
      </c>
      <c r="H8" s="150">
        <f t="shared" si="1"/>
        <v>177696</v>
      </c>
      <c r="I8" s="148">
        <f t="shared" si="1"/>
        <v>17842.599999999999</v>
      </c>
      <c r="J8" s="148">
        <f t="shared" si="1"/>
        <v>7438.3959999999997</v>
      </c>
      <c r="K8" s="148">
        <f t="shared" si="1"/>
        <v>7832.630987999999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65597</v>
      </c>
      <c r="D9" s="153">
        <v>1075</v>
      </c>
      <c r="E9" s="153">
        <v>13500</v>
      </c>
      <c r="F9" s="152">
        <v>8196</v>
      </c>
      <c r="G9" s="153">
        <v>217696</v>
      </c>
      <c r="H9" s="154">
        <v>177696</v>
      </c>
      <c r="I9" s="153">
        <v>17842.599999999999</v>
      </c>
      <c r="J9" s="153">
        <v>7438.3959999999997</v>
      </c>
      <c r="K9" s="154">
        <v>7832.630987999999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0</v>
      </c>
      <c r="D15" s="160">
        <v>0</v>
      </c>
      <c r="E15" s="160">
        <v>0</v>
      </c>
      <c r="F15" s="159">
        <v>0</v>
      </c>
      <c r="G15" s="160">
        <v>0</v>
      </c>
      <c r="H15" s="161">
        <v>0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2632</v>
      </c>
      <c r="D16" s="148">
        <f t="shared" ref="D16:K16" si="2">SUM(D17:D23)</f>
        <v>8</v>
      </c>
      <c r="E16" s="148">
        <f t="shared" si="2"/>
        <v>169</v>
      </c>
      <c r="F16" s="149">
        <f t="shared" si="2"/>
        <v>0</v>
      </c>
      <c r="G16" s="148">
        <f t="shared" si="2"/>
        <v>300</v>
      </c>
      <c r="H16" s="150">
        <f t="shared" si="2"/>
        <v>152</v>
      </c>
      <c r="I16" s="148">
        <f t="shared" si="2"/>
        <v>0</v>
      </c>
      <c r="J16" s="148">
        <f t="shared" si="2"/>
        <v>0</v>
      </c>
      <c r="K16" s="148">
        <f t="shared" si="2"/>
        <v>0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2632</v>
      </c>
      <c r="D18" s="157">
        <v>8</v>
      </c>
      <c r="E18" s="157">
        <v>169</v>
      </c>
      <c r="F18" s="156">
        <v>0</v>
      </c>
      <c r="G18" s="157">
        <v>300</v>
      </c>
      <c r="H18" s="158">
        <v>152</v>
      </c>
      <c r="I18" s="157">
        <v>0</v>
      </c>
      <c r="J18" s="157">
        <v>0</v>
      </c>
      <c r="K18" s="158">
        <v>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246205</v>
      </c>
      <c r="D26" s="103">
        <f t="shared" ref="D26:K26" si="3">+D4+D8+D16+D24</f>
        <v>196427</v>
      </c>
      <c r="E26" s="103">
        <f t="shared" si="3"/>
        <v>225955</v>
      </c>
      <c r="F26" s="104">
        <f t="shared" si="3"/>
        <v>248313.82896500002</v>
      </c>
      <c r="G26" s="103">
        <f t="shared" si="3"/>
        <v>454068.82896499999</v>
      </c>
      <c r="H26" s="105">
        <f t="shared" si="3"/>
        <v>408293</v>
      </c>
      <c r="I26" s="103">
        <f t="shared" si="3"/>
        <v>242065.25927445301</v>
      </c>
      <c r="J26" s="103">
        <f t="shared" si="3"/>
        <v>249008.30405248006</v>
      </c>
      <c r="K26" s="103">
        <f t="shared" si="3"/>
        <v>262674.16412226146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169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65" t="s">
        <v>153</v>
      </c>
      <c r="C4" s="157">
        <v>5312</v>
      </c>
      <c r="D4" s="157">
        <v>11271</v>
      </c>
      <c r="E4" s="157">
        <v>10418</v>
      </c>
      <c r="F4" s="152">
        <v>12153.511699999999</v>
      </c>
      <c r="G4" s="153">
        <v>12153.511699999999</v>
      </c>
      <c r="H4" s="154">
        <v>12061</v>
      </c>
      <c r="I4" s="157">
        <v>12361.629610769998</v>
      </c>
      <c r="J4" s="157">
        <v>12645.954883105418</v>
      </c>
      <c r="K4" s="157">
        <v>13315.868761910006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65" t="s">
        <v>154</v>
      </c>
      <c r="C5" s="157">
        <v>22321</v>
      </c>
      <c r="D5" s="157">
        <v>20247</v>
      </c>
      <c r="E5" s="157">
        <v>22993</v>
      </c>
      <c r="F5" s="156">
        <v>26013.2068</v>
      </c>
      <c r="G5" s="157">
        <v>26013.2068</v>
      </c>
      <c r="H5" s="158">
        <v>24602</v>
      </c>
      <c r="I5" s="157">
        <v>26094.621030080001</v>
      </c>
      <c r="J5" s="157">
        <v>26705.889843063684</v>
      </c>
      <c r="K5" s="157">
        <v>28122.032464746055</v>
      </c>
      <c r="Z5" s="163">
        <f t="shared" si="0"/>
        <v>1</v>
      </c>
      <c r="AA5" s="41">
        <v>5</v>
      </c>
    </row>
    <row r="6" spans="1:27" s="18" customFormat="1" ht="12.75" customHeight="1" x14ac:dyDescent="0.2">
      <c r="A6" s="70"/>
      <c r="B6" s="165" t="s">
        <v>155</v>
      </c>
      <c r="C6" s="157">
        <v>6016</v>
      </c>
      <c r="D6" s="157">
        <v>4890</v>
      </c>
      <c r="E6" s="157">
        <v>6961</v>
      </c>
      <c r="F6" s="156">
        <v>9566.8438000000006</v>
      </c>
      <c r="G6" s="157">
        <v>9566.8438000000006</v>
      </c>
      <c r="H6" s="158">
        <v>8035</v>
      </c>
      <c r="I6" s="157">
        <v>7250.011462299999</v>
      </c>
      <c r="J6" s="157">
        <v>7310.1773859538798</v>
      </c>
      <c r="K6" s="157">
        <v>7697.7240724094354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65" t="s">
        <v>156</v>
      </c>
      <c r="C7" s="157">
        <v>19694</v>
      </c>
      <c r="D7" s="157">
        <v>21823</v>
      </c>
      <c r="E7" s="157">
        <v>25482</v>
      </c>
      <c r="F7" s="156">
        <v>25922.899999999998</v>
      </c>
      <c r="G7" s="157">
        <v>26272.899999999998</v>
      </c>
      <c r="H7" s="158">
        <v>26704</v>
      </c>
      <c r="I7" s="157">
        <v>27923.9984</v>
      </c>
      <c r="J7" s="157">
        <v>26314.5868742557</v>
      </c>
      <c r="K7" s="157">
        <v>27709.59768859125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65" t="s">
        <v>157</v>
      </c>
      <c r="C8" s="157">
        <v>19020</v>
      </c>
      <c r="D8" s="157">
        <v>21342</v>
      </c>
      <c r="E8" s="157">
        <v>21929</v>
      </c>
      <c r="F8" s="156">
        <v>25989.083299999998</v>
      </c>
      <c r="G8" s="157">
        <v>25989.083299999998</v>
      </c>
      <c r="H8" s="158">
        <v>24949</v>
      </c>
      <c r="I8" s="157">
        <v>25399.74292393</v>
      </c>
      <c r="J8" s="157">
        <v>25834.194817599997</v>
      </c>
      <c r="K8" s="157">
        <v>26537.629825932796</v>
      </c>
      <c r="Z8" s="163">
        <f t="shared" si="0"/>
        <v>1</v>
      </c>
      <c r="AA8" s="32" t="s">
        <v>14</v>
      </c>
    </row>
    <row r="9" spans="1:27" s="18" customFormat="1" ht="12.75" customHeight="1" x14ac:dyDescent="0.2">
      <c r="A9" s="70"/>
      <c r="B9" s="165" t="s">
        <v>158</v>
      </c>
      <c r="C9" s="157">
        <v>18493</v>
      </c>
      <c r="D9" s="157">
        <v>19824</v>
      </c>
      <c r="E9" s="157">
        <v>14533</v>
      </c>
      <c r="F9" s="156">
        <v>19622.4728</v>
      </c>
      <c r="G9" s="157">
        <v>20021.4728</v>
      </c>
      <c r="H9" s="158">
        <v>18874</v>
      </c>
      <c r="I9" s="157">
        <v>29915.727172880001</v>
      </c>
      <c r="J9" s="157">
        <v>22822.43220656128</v>
      </c>
      <c r="K9" s="157">
        <v>24032.200848509026</v>
      </c>
      <c r="Z9" s="163">
        <f t="shared" si="0"/>
        <v>1</v>
      </c>
      <c r="AA9" s="18" t="s">
        <v>0</v>
      </c>
    </row>
    <row r="10" spans="1:27" s="18" customFormat="1" ht="12.75" hidden="1" customHeight="1" x14ac:dyDescent="0.2">
      <c r="A10" s="70"/>
      <c r="B10" s="165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65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65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65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65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65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65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65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65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118</v>
      </c>
      <c r="C19" s="103">
        <f>SUM(C4:C18)</f>
        <v>90856</v>
      </c>
      <c r="D19" s="103">
        <f t="shared" ref="D19:K19" si="1">SUM(D4:D18)</f>
        <v>99397</v>
      </c>
      <c r="E19" s="103">
        <f t="shared" si="1"/>
        <v>102316</v>
      </c>
      <c r="F19" s="104">
        <f t="shared" si="1"/>
        <v>119268.0184</v>
      </c>
      <c r="G19" s="103">
        <f t="shared" si="1"/>
        <v>120017.0184</v>
      </c>
      <c r="H19" s="105">
        <f t="shared" si="1"/>
        <v>115225</v>
      </c>
      <c r="I19" s="103">
        <f t="shared" si="1"/>
        <v>128945.73059995999</v>
      </c>
      <c r="J19" s="103">
        <f t="shared" si="1"/>
        <v>121633.23601053996</v>
      </c>
      <c r="K19" s="103">
        <f t="shared" si="1"/>
        <v>127415.05366209857</v>
      </c>
      <c r="Z19" s="163">
        <f t="shared" si="0"/>
        <v>1</v>
      </c>
    </row>
    <row r="20" spans="1:26" s="18" customFormat="1" hidden="1" x14ac:dyDescent="0.25">
      <c r="A20" s="166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170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75172.800000000003</v>
      </c>
      <c r="D4" s="148">
        <f t="shared" ref="D4:K4" si="0">SUM(D5:D7)</f>
        <v>87166</v>
      </c>
      <c r="E4" s="148">
        <f t="shared" si="0"/>
        <v>96958</v>
      </c>
      <c r="F4" s="149">
        <f t="shared" si="0"/>
        <v>109275.8184</v>
      </c>
      <c r="G4" s="148">
        <f t="shared" si="0"/>
        <v>109585.8184</v>
      </c>
      <c r="H4" s="150">
        <f t="shared" si="0"/>
        <v>105787</v>
      </c>
      <c r="I4" s="148">
        <f t="shared" si="0"/>
        <v>109251.63059995999</v>
      </c>
      <c r="J4" s="148">
        <f t="shared" si="0"/>
        <v>109552.23601053997</v>
      </c>
      <c r="K4" s="148">
        <f t="shared" si="0"/>
        <v>114693.76066209856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61932</v>
      </c>
      <c r="D5" s="153">
        <v>70509</v>
      </c>
      <c r="E5" s="153">
        <v>77632</v>
      </c>
      <c r="F5" s="152">
        <v>84209.755600000004</v>
      </c>
      <c r="G5" s="153">
        <v>84209.755600000004</v>
      </c>
      <c r="H5" s="154">
        <v>83254</v>
      </c>
      <c r="I5" s="153">
        <v>87523.722376759993</v>
      </c>
      <c r="J5" s="153">
        <v>90591.337191244689</v>
      </c>
      <c r="K5" s="154">
        <v>95393.960877380639</v>
      </c>
      <c r="AA5" s="41">
        <v>5</v>
      </c>
    </row>
    <row r="6" spans="1:27" s="18" customFormat="1" ht="12.75" customHeight="1" x14ac:dyDescent="0.25">
      <c r="A6" s="64"/>
      <c r="B6" s="114" t="s">
        <v>45</v>
      </c>
      <c r="C6" s="156">
        <v>13240.800000000001</v>
      </c>
      <c r="D6" s="157">
        <v>16657</v>
      </c>
      <c r="E6" s="157">
        <v>19325</v>
      </c>
      <c r="F6" s="156">
        <v>25066.0628</v>
      </c>
      <c r="G6" s="157">
        <v>25376.0628</v>
      </c>
      <c r="H6" s="158">
        <v>22533</v>
      </c>
      <c r="I6" s="157">
        <v>21727.9082232</v>
      </c>
      <c r="J6" s="157">
        <v>18960.898819295282</v>
      </c>
      <c r="K6" s="158">
        <v>19299.799784717929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1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119</v>
      </c>
      <c r="C8" s="148">
        <f>SUM(C9:C15)</f>
        <v>11919.2</v>
      </c>
      <c r="D8" s="148">
        <f t="shared" ref="D8:K8" si="1">SUM(D9:D15)</f>
        <v>6651</v>
      </c>
      <c r="E8" s="148">
        <f t="shared" si="1"/>
        <v>4677</v>
      </c>
      <c r="F8" s="149">
        <f t="shared" si="1"/>
        <v>5381.8999999999978</v>
      </c>
      <c r="G8" s="148">
        <f t="shared" si="1"/>
        <v>5381.8999999999978</v>
      </c>
      <c r="H8" s="150">
        <f t="shared" si="1"/>
        <v>5381.4999999999982</v>
      </c>
      <c r="I8" s="148">
        <f t="shared" si="1"/>
        <v>5221.5</v>
      </c>
      <c r="J8" s="148">
        <f t="shared" si="1"/>
        <v>5065</v>
      </c>
      <c r="K8" s="148">
        <f t="shared" si="1"/>
        <v>5333.3999999999987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11919.2</v>
      </c>
      <c r="D9" s="153">
        <v>6651</v>
      </c>
      <c r="E9" s="153">
        <v>4677</v>
      </c>
      <c r="F9" s="152">
        <v>5381.8999999999978</v>
      </c>
      <c r="G9" s="153">
        <v>5381.8999999999978</v>
      </c>
      <c r="H9" s="154">
        <v>5381.4999999999982</v>
      </c>
      <c r="I9" s="153">
        <v>5221.5</v>
      </c>
      <c r="J9" s="153">
        <v>5065</v>
      </c>
      <c r="K9" s="154">
        <v>5333.3999999999987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0</v>
      </c>
      <c r="D15" s="160">
        <v>0</v>
      </c>
      <c r="E15" s="160">
        <v>0</v>
      </c>
      <c r="F15" s="159">
        <v>0</v>
      </c>
      <c r="G15" s="160">
        <v>0</v>
      </c>
      <c r="H15" s="161">
        <v>0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3764</v>
      </c>
      <c r="D16" s="148">
        <f t="shared" ref="D16:K16" si="2">SUM(D17:D23)</f>
        <v>5580</v>
      </c>
      <c r="E16" s="148">
        <f t="shared" si="2"/>
        <v>681</v>
      </c>
      <c r="F16" s="149">
        <f t="shared" si="2"/>
        <v>4610.2999999999993</v>
      </c>
      <c r="G16" s="148">
        <f t="shared" si="2"/>
        <v>5049.2999999999993</v>
      </c>
      <c r="H16" s="150">
        <f t="shared" si="2"/>
        <v>4056.5</v>
      </c>
      <c r="I16" s="148">
        <f t="shared" si="2"/>
        <v>14472.6</v>
      </c>
      <c r="J16" s="148">
        <f t="shared" si="2"/>
        <v>7016</v>
      </c>
      <c r="K16" s="148">
        <f t="shared" si="2"/>
        <v>7387.848</v>
      </c>
    </row>
    <row r="17" spans="1:11" s="18" customFormat="1" ht="12.75" customHeight="1" x14ac:dyDescent="0.2">
      <c r="A17" s="70"/>
      <c r="B17" s="114" t="s">
        <v>105</v>
      </c>
      <c r="C17" s="152">
        <v>3746</v>
      </c>
      <c r="D17" s="153">
        <v>5574</v>
      </c>
      <c r="E17" s="153">
        <v>681</v>
      </c>
      <c r="F17" s="152">
        <v>4610.2999999999993</v>
      </c>
      <c r="G17" s="153">
        <v>5009.2999999999993</v>
      </c>
      <c r="H17" s="154">
        <v>4019</v>
      </c>
      <c r="I17" s="153">
        <v>14472.6</v>
      </c>
      <c r="J17" s="153">
        <v>7016</v>
      </c>
      <c r="K17" s="154">
        <v>7387.848</v>
      </c>
    </row>
    <row r="18" spans="1:11" s="18" customFormat="1" ht="12.75" customHeight="1" x14ac:dyDescent="0.2">
      <c r="A18" s="70"/>
      <c r="B18" s="114" t="s">
        <v>108</v>
      </c>
      <c r="C18" s="156">
        <v>18</v>
      </c>
      <c r="D18" s="157">
        <v>6</v>
      </c>
      <c r="E18" s="157">
        <v>0</v>
      </c>
      <c r="F18" s="156">
        <v>0</v>
      </c>
      <c r="G18" s="157">
        <v>40</v>
      </c>
      <c r="H18" s="158">
        <v>37.5</v>
      </c>
      <c r="I18" s="157">
        <v>0</v>
      </c>
      <c r="J18" s="157">
        <v>0</v>
      </c>
      <c r="K18" s="158">
        <v>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90856</v>
      </c>
      <c r="D26" s="103">
        <f t="shared" ref="D26:K26" si="3">+D4+D8+D16+D24</f>
        <v>99397</v>
      </c>
      <c r="E26" s="103">
        <f t="shared" si="3"/>
        <v>102316</v>
      </c>
      <c r="F26" s="104">
        <f t="shared" si="3"/>
        <v>119268.0184</v>
      </c>
      <c r="G26" s="103">
        <f t="shared" si="3"/>
        <v>120017.0184</v>
      </c>
      <c r="H26" s="105">
        <f t="shared" si="3"/>
        <v>115225</v>
      </c>
      <c r="I26" s="103">
        <f t="shared" si="3"/>
        <v>128945.73059995999</v>
      </c>
      <c r="J26" s="103">
        <f t="shared" si="3"/>
        <v>121633.23601053997</v>
      </c>
      <c r="K26" s="103">
        <f t="shared" si="3"/>
        <v>127415.00866209855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B.1</vt:lpstr>
      <vt:lpstr>B.2</vt:lpstr>
      <vt:lpstr>B.2.1</vt:lpstr>
      <vt:lpstr>B.2.2</vt:lpstr>
      <vt:lpstr>B.2.3</vt:lpstr>
      <vt:lpstr>B.2.4</vt:lpstr>
      <vt:lpstr>B.2.5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2014-05-28T14:19:39Z</dcterms:created>
  <dcterms:modified xsi:type="dcterms:W3CDTF">2014-05-30T07:49:28Z</dcterms:modified>
</cp:coreProperties>
</file>